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7715" windowHeight="1179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AF151" i="1"/>
  <c r="AE151"/>
  <c r="AD151"/>
  <c r="AC151"/>
  <c r="AB151"/>
  <c r="AA151"/>
  <c r="Z151"/>
  <c r="AF150"/>
  <c r="AE150"/>
  <c r="AD150"/>
  <c r="AC150"/>
  <c r="AB150"/>
  <c r="AA150"/>
  <c r="Z150"/>
  <c r="AF149"/>
  <c r="AE149"/>
  <c r="AD149"/>
  <c r="AC149"/>
  <c r="AB149"/>
  <c r="AA149"/>
  <c r="Z149"/>
  <c r="AF148"/>
  <c r="AE148"/>
  <c r="AD148"/>
  <c r="AC148"/>
  <c r="AB148"/>
  <c r="AA148"/>
  <c r="Z148"/>
  <c r="AF147"/>
  <c r="AE147"/>
  <c r="AD147"/>
  <c r="AC147"/>
  <c r="AB147"/>
  <c r="AA147"/>
  <c r="Z147"/>
  <c r="AF146"/>
  <c r="AE146"/>
  <c r="AD146"/>
  <c r="AC146"/>
  <c r="AB146"/>
  <c r="AA146"/>
  <c r="Z146"/>
  <c r="AF145"/>
  <c r="AE145"/>
  <c r="AD145"/>
  <c r="AC145"/>
  <c r="AB145"/>
  <c r="AA145"/>
  <c r="Z145"/>
  <c r="AF144"/>
  <c r="AE144"/>
  <c r="AD144"/>
  <c r="AC144"/>
  <c r="AB144"/>
  <c r="AA144"/>
  <c r="Z144"/>
  <c r="AF143"/>
  <c r="AE143"/>
  <c r="AD143"/>
  <c r="AC143"/>
  <c r="AB143"/>
  <c r="AA143"/>
  <c r="Z143"/>
  <c r="AF142"/>
  <c r="AE142"/>
  <c r="AD142"/>
  <c r="AC142"/>
  <c r="AB142"/>
  <c r="AA142"/>
  <c r="Z142"/>
  <c r="AF141"/>
  <c r="AE141"/>
  <c r="AD141"/>
  <c r="AC141"/>
  <c r="AB141"/>
  <c r="AA141"/>
  <c r="Z141"/>
  <c r="AF140"/>
  <c r="AE140"/>
  <c r="AD140"/>
  <c r="AC140"/>
  <c r="AB140"/>
  <c r="AA140"/>
  <c r="Z140"/>
  <c r="AF139"/>
  <c r="AE139"/>
  <c r="AD139"/>
  <c r="AC139"/>
  <c r="AB139"/>
  <c r="AA139"/>
  <c r="Z139"/>
  <c r="AF138"/>
  <c r="AE138"/>
  <c r="AD138"/>
  <c r="AC138"/>
  <c r="AB138"/>
  <c r="AA138"/>
  <c r="Z138"/>
  <c r="AF137"/>
  <c r="AE137"/>
  <c r="AD137"/>
  <c r="AC137"/>
  <c r="AB137"/>
  <c r="AA137"/>
  <c r="Z137"/>
  <c r="AF136"/>
  <c r="AE136"/>
  <c r="AD136"/>
  <c r="AC136"/>
  <c r="AB136"/>
  <c r="AA136"/>
  <c r="Z136"/>
  <c r="AF135"/>
  <c r="AE135"/>
  <c r="AD135"/>
  <c r="AC135"/>
  <c r="AB135"/>
  <c r="AA135"/>
  <c r="Z135"/>
  <c r="AF134"/>
  <c r="AE134"/>
  <c r="AD134"/>
  <c r="AC134"/>
  <c r="AB134"/>
  <c r="AA134"/>
  <c r="Z134"/>
  <c r="AF133"/>
  <c r="AE133"/>
  <c r="AD133"/>
  <c r="AC133"/>
  <c r="AB133"/>
  <c r="AA133"/>
  <c r="Z133"/>
  <c r="AF132"/>
  <c r="AE132"/>
  <c r="AD132"/>
  <c r="AC132"/>
  <c r="AB132"/>
  <c r="AA132"/>
  <c r="Z132"/>
  <c r="AF131"/>
  <c r="AE131"/>
  <c r="AD131"/>
  <c r="AC131"/>
  <c r="AB131"/>
  <c r="AA131"/>
  <c r="Z131"/>
  <c r="AF130"/>
  <c r="AE130"/>
  <c r="AD130"/>
  <c r="AC130"/>
  <c r="AB130"/>
  <c r="AA130"/>
  <c r="Z130"/>
  <c r="AF129"/>
  <c r="AE129"/>
  <c r="AD129"/>
  <c r="AC129"/>
  <c r="AB129"/>
  <c r="AA129"/>
  <c r="Z129"/>
  <c r="AF128"/>
  <c r="AE128"/>
  <c r="AD128"/>
  <c r="AC128"/>
  <c r="AB128"/>
  <c r="AA128"/>
  <c r="Z128"/>
  <c r="AF127"/>
  <c r="AE127"/>
  <c r="AD127"/>
  <c r="AC127"/>
  <c r="AB127"/>
  <c r="AA127"/>
  <c r="Z127"/>
  <c r="AF126"/>
  <c r="AE126"/>
  <c r="AD126"/>
  <c r="AC126"/>
  <c r="AB126"/>
  <c r="AA126"/>
  <c r="Z126"/>
  <c r="AF125"/>
  <c r="AE125"/>
  <c r="AD125"/>
  <c r="AC125"/>
  <c r="AB125"/>
  <c r="AA125"/>
  <c r="Z125"/>
  <c r="AF124"/>
  <c r="AE124"/>
  <c r="AD124"/>
  <c r="AC124"/>
  <c r="AB124"/>
  <c r="AA124"/>
  <c r="Z124"/>
  <c r="AF123"/>
  <c r="AE123"/>
  <c r="AD123"/>
  <c r="AC123"/>
  <c r="AB123"/>
  <c r="AA123"/>
  <c r="Z123"/>
  <c r="AF122"/>
  <c r="AE122"/>
  <c r="AD122"/>
  <c r="AC122"/>
  <c r="AB122"/>
  <c r="AA122"/>
  <c r="Z122"/>
  <c r="AF121"/>
  <c r="AE121"/>
  <c r="AD121"/>
  <c r="AC121"/>
  <c r="AB121"/>
  <c r="AA121"/>
  <c r="Z121"/>
  <c r="AF120"/>
  <c r="AE120"/>
  <c r="AD120"/>
  <c r="AC120"/>
  <c r="AB120"/>
  <c r="AA120"/>
  <c r="Z120"/>
  <c r="AF119"/>
  <c r="AE119"/>
  <c r="AD119"/>
  <c r="AC119"/>
  <c r="AB119"/>
  <c r="AA119"/>
  <c r="Z119"/>
  <c r="AF118"/>
  <c r="AE118"/>
  <c r="AD118"/>
  <c r="AC118"/>
  <c r="AB118"/>
  <c r="AA118"/>
  <c r="Z118"/>
  <c r="AF117"/>
  <c r="AE117"/>
  <c r="AD117"/>
  <c r="AC117"/>
  <c r="AB117"/>
  <c r="AA117"/>
  <c r="Z117"/>
  <c r="AF116"/>
  <c r="AE116"/>
  <c r="AD116"/>
  <c r="AC116"/>
  <c r="AB116"/>
  <c r="AA116"/>
  <c r="Z116"/>
  <c r="AF115"/>
  <c r="AE115"/>
  <c r="AD115"/>
  <c r="AC115"/>
  <c r="AB115"/>
  <c r="AA115"/>
  <c r="Z115"/>
  <c r="AF114"/>
  <c r="AE114"/>
  <c r="AD114"/>
  <c r="AC114"/>
  <c r="AB114"/>
  <c r="AA114"/>
  <c r="Z114"/>
  <c r="AF113"/>
  <c r="AE113"/>
  <c r="AD113"/>
  <c r="AC113"/>
  <c r="AB113"/>
  <c r="AA113"/>
  <c r="Z113"/>
  <c r="AF112"/>
  <c r="AE112"/>
  <c r="AD112"/>
  <c r="AC112"/>
  <c r="AB112"/>
  <c r="AA112"/>
  <c r="Z112"/>
  <c r="AF111"/>
  <c r="AE111"/>
  <c r="AD111"/>
  <c r="AC111"/>
  <c r="AB111"/>
  <c r="AA111"/>
  <c r="Z111"/>
  <c r="AF107"/>
  <c r="AF106"/>
  <c r="AF105"/>
  <c r="AF104"/>
  <c r="AF103"/>
  <c r="AF102"/>
  <c r="AF101"/>
  <c r="AF100"/>
  <c r="AF99"/>
  <c r="AF98"/>
  <c r="AF97"/>
  <c r="AF96"/>
  <c r="AF95"/>
  <c r="AF94"/>
  <c r="AF93"/>
  <c r="AF92"/>
  <c r="AF91"/>
  <c r="AF90"/>
  <c r="AF89"/>
  <c r="AF88"/>
  <c r="AF87"/>
  <c r="AF86"/>
  <c r="AF85"/>
  <c r="AF84"/>
  <c r="AF83"/>
  <c r="AF82"/>
  <c r="AF81"/>
  <c r="AF80"/>
  <c r="AF79"/>
  <c r="AF78"/>
  <c r="AF77"/>
  <c r="AF76"/>
  <c r="AF75"/>
  <c r="AF74"/>
  <c r="AF73"/>
  <c r="AF72"/>
  <c r="AF71"/>
  <c r="AF70"/>
  <c r="AF69"/>
  <c r="AF68"/>
  <c r="AF67"/>
  <c r="X59"/>
  <c r="X58" s="1"/>
  <c r="T107"/>
  <c r="W107" s="1"/>
  <c r="X107" s="1"/>
  <c r="T106"/>
  <c r="W106" s="1"/>
  <c r="X106" s="1"/>
  <c r="T105"/>
  <c r="W105" s="1"/>
  <c r="X105" s="1"/>
  <c r="T104"/>
  <c r="W104" s="1"/>
  <c r="X104" s="1"/>
  <c r="T103"/>
  <c r="W103" s="1"/>
  <c r="X103" s="1"/>
  <c r="T102"/>
  <c r="W102" s="1"/>
  <c r="X102" s="1"/>
  <c r="T101"/>
  <c r="W101" s="1"/>
  <c r="X101" s="1"/>
  <c r="T100"/>
  <c r="W100" s="1"/>
  <c r="X100" s="1"/>
  <c r="T99"/>
  <c r="W99" s="1"/>
  <c r="X99" s="1"/>
  <c r="T98"/>
  <c r="W98" s="1"/>
  <c r="X98" s="1"/>
  <c r="T97"/>
  <c r="W97" s="1"/>
  <c r="X97" s="1"/>
  <c r="T96"/>
  <c r="W96" s="1"/>
  <c r="X96" s="1"/>
  <c r="T95"/>
  <c r="W95" s="1"/>
  <c r="X95" s="1"/>
  <c r="T94"/>
  <c r="W94" s="1"/>
  <c r="X94" s="1"/>
  <c r="T93"/>
  <c r="W93" s="1"/>
  <c r="X93" s="1"/>
  <c r="T92"/>
  <c r="W92" s="1"/>
  <c r="X92" s="1"/>
  <c r="T91"/>
  <c r="W91" s="1"/>
  <c r="X91" s="1"/>
  <c r="T90"/>
  <c r="W90" s="1"/>
  <c r="X90" s="1"/>
  <c r="T89"/>
  <c r="W89" s="1"/>
  <c r="X89" s="1"/>
  <c r="T88"/>
  <c r="W88" s="1"/>
  <c r="X88" s="1"/>
  <c r="T87"/>
  <c r="W87" s="1"/>
  <c r="X87" s="1"/>
  <c r="T86"/>
  <c r="W86" s="1"/>
  <c r="X86" s="1"/>
  <c r="T85"/>
  <c r="W85" s="1"/>
  <c r="X85" s="1"/>
  <c r="T84"/>
  <c r="W84" s="1"/>
  <c r="X84" s="1"/>
  <c r="T83"/>
  <c r="W83" s="1"/>
  <c r="X83" s="1"/>
  <c r="T82"/>
  <c r="W82" s="1"/>
  <c r="X82" s="1"/>
  <c r="T81"/>
  <c r="W81" s="1"/>
  <c r="X81" s="1"/>
  <c r="T80"/>
  <c r="W80" s="1"/>
  <c r="X80" s="1"/>
  <c r="T79"/>
  <c r="W79" s="1"/>
  <c r="X79" s="1"/>
  <c r="T78"/>
  <c r="W78" s="1"/>
  <c r="X78" s="1"/>
  <c r="T77"/>
  <c r="W77" s="1"/>
  <c r="X77" s="1"/>
  <c r="T76"/>
  <c r="W76" s="1"/>
  <c r="X76" s="1"/>
  <c r="T75"/>
  <c r="W75" s="1"/>
  <c r="X75" s="1"/>
  <c r="T74"/>
  <c r="W74" s="1"/>
  <c r="X74" s="1"/>
  <c r="T73"/>
  <c r="W73" s="1"/>
  <c r="X73" s="1"/>
  <c r="T72"/>
  <c r="W72" s="1"/>
  <c r="X72" s="1"/>
  <c r="T71"/>
  <c r="W71" s="1"/>
  <c r="X71" s="1"/>
  <c r="T70"/>
  <c r="W70" s="1"/>
  <c r="X70" s="1"/>
  <c r="T69"/>
  <c r="W69" s="1"/>
  <c r="X69" s="1"/>
  <c r="T68"/>
  <c r="W68" s="1"/>
  <c r="X68" s="1"/>
  <c r="T67"/>
  <c r="W67" s="1"/>
  <c r="X67" s="1"/>
  <c r="T66"/>
  <c r="T65"/>
  <c r="V71"/>
  <c r="V70"/>
  <c r="V69"/>
  <c r="V68"/>
  <c r="V67"/>
  <c r="V66"/>
  <c r="V65"/>
  <c r="V107"/>
  <c r="V106"/>
  <c r="V105"/>
  <c r="V104"/>
  <c r="V103"/>
  <c r="V102"/>
  <c r="V101"/>
  <c r="V100"/>
  <c r="V99"/>
  <c r="V98"/>
  <c r="V97"/>
  <c r="V96"/>
  <c r="V95"/>
  <c r="V94"/>
  <c r="V93"/>
  <c r="V92"/>
  <c r="V91"/>
  <c r="V90"/>
  <c r="V89"/>
  <c r="V88"/>
  <c r="V87"/>
  <c r="V86"/>
  <c r="V85"/>
  <c r="V84"/>
  <c r="V83"/>
  <c r="V82"/>
  <c r="V81"/>
  <c r="V80"/>
  <c r="V79"/>
  <c r="V78"/>
  <c r="V77"/>
  <c r="V76"/>
  <c r="V75"/>
  <c r="V74"/>
  <c r="V73"/>
  <c r="V72"/>
  <c r="N26"/>
  <c r="M26"/>
  <c r="G26"/>
  <c r="Q25"/>
  <c r="N25"/>
  <c r="M25"/>
  <c r="L25"/>
  <c r="K25"/>
  <c r="J25"/>
  <c r="I25"/>
  <c r="H25"/>
  <c r="G25"/>
  <c r="F25"/>
  <c r="N24"/>
  <c r="M24"/>
  <c r="L24"/>
  <c r="K24"/>
  <c r="J24"/>
  <c r="I24"/>
  <c r="H24"/>
  <c r="G24"/>
  <c r="J23"/>
  <c r="Q22"/>
  <c r="M22"/>
  <c r="L22"/>
  <c r="K22"/>
  <c r="J22"/>
  <c r="H22"/>
  <c r="G22"/>
  <c r="F22"/>
  <c r="J21"/>
  <c r="Q20"/>
  <c r="P20"/>
  <c r="O20"/>
  <c r="N20"/>
  <c r="M20"/>
  <c r="L20"/>
  <c r="K20"/>
  <c r="J20"/>
  <c r="I20"/>
  <c r="H20"/>
  <c r="G20"/>
  <c r="F20"/>
  <c r="E20"/>
  <c r="D20"/>
  <c r="AD68" l="1"/>
  <c r="AB68"/>
  <c r="Z68"/>
  <c r="AE68"/>
  <c r="AC68"/>
  <c r="AA68"/>
  <c r="AD70"/>
  <c r="AB70"/>
  <c r="Z70"/>
  <c r="AE70"/>
  <c r="AC70"/>
  <c r="AA70"/>
  <c r="AD72"/>
  <c r="AB72"/>
  <c r="Z72"/>
  <c r="AE72"/>
  <c r="AC72"/>
  <c r="AA72"/>
  <c r="AD74"/>
  <c r="AB74"/>
  <c r="Z74"/>
  <c r="AE74"/>
  <c r="AC74"/>
  <c r="AA74"/>
  <c r="AD76"/>
  <c r="AB76"/>
  <c r="Z76"/>
  <c r="AE76"/>
  <c r="AC76"/>
  <c r="AA76"/>
  <c r="AD78"/>
  <c r="AB78"/>
  <c r="Z78"/>
  <c r="AE78"/>
  <c r="AC78"/>
  <c r="AA78"/>
  <c r="AD80"/>
  <c r="AB80"/>
  <c r="Z80"/>
  <c r="AE80"/>
  <c r="AC80"/>
  <c r="AA80"/>
  <c r="AD82"/>
  <c r="AB82"/>
  <c r="Z82"/>
  <c r="AE82"/>
  <c r="AC82"/>
  <c r="AA82"/>
  <c r="AD84"/>
  <c r="AB84"/>
  <c r="Z84"/>
  <c r="AE84"/>
  <c r="AC84"/>
  <c r="AA84"/>
  <c r="AD86"/>
  <c r="AB86"/>
  <c r="Z86"/>
  <c r="AE86"/>
  <c r="AC86"/>
  <c r="AA86"/>
  <c r="AD88"/>
  <c r="AB88"/>
  <c r="Z88"/>
  <c r="AE88"/>
  <c r="AC88"/>
  <c r="AA88"/>
  <c r="AD90"/>
  <c r="AB90"/>
  <c r="Z90"/>
  <c r="AE90"/>
  <c r="AC90"/>
  <c r="AA90"/>
  <c r="AD92"/>
  <c r="AB92"/>
  <c r="Z92"/>
  <c r="AE92"/>
  <c r="AC92"/>
  <c r="AA92"/>
  <c r="AD94"/>
  <c r="AB94"/>
  <c r="Z94"/>
  <c r="AE94"/>
  <c r="AC94"/>
  <c r="AA94"/>
  <c r="AD96"/>
  <c r="AB96"/>
  <c r="Z96"/>
  <c r="AE96"/>
  <c r="AC96"/>
  <c r="AA96"/>
  <c r="AD98"/>
  <c r="AB98"/>
  <c r="Z98"/>
  <c r="AE98"/>
  <c r="AC98"/>
  <c r="AA98"/>
  <c r="AD100"/>
  <c r="AB100"/>
  <c r="Z100"/>
  <c r="AE100"/>
  <c r="AC100"/>
  <c r="AA100"/>
  <c r="AD102"/>
  <c r="AB102"/>
  <c r="Z102"/>
  <c r="AE102"/>
  <c r="AC102"/>
  <c r="AA102"/>
  <c r="AD104"/>
  <c r="AB104"/>
  <c r="Z104"/>
  <c r="AE104"/>
  <c r="AC104"/>
  <c r="AA104"/>
  <c r="AD106"/>
  <c r="AB106"/>
  <c r="Z106"/>
  <c r="AE106"/>
  <c r="AC106"/>
  <c r="AA106"/>
  <c r="AD67"/>
  <c r="AB67"/>
  <c r="Z67"/>
  <c r="AE67"/>
  <c r="AC67"/>
  <c r="AA67"/>
  <c r="AD69"/>
  <c r="AB69"/>
  <c r="Z69"/>
  <c r="AE69"/>
  <c r="AC69"/>
  <c r="AA69"/>
  <c r="AC71"/>
  <c r="AA71"/>
  <c r="AE71"/>
  <c r="AD71"/>
  <c r="AB71"/>
  <c r="Z71"/>
  <c r="AD73"/>
  <c r="AB73"/>
  <c r="Z73"/>
  <c r="AE73"/>
  <c r="AC73"/>
  <c r="AA73"/>
  <c r="AD75"/>
  <c r="AB75"/>
  <c r="Z75"/>
  <c r="AE75"/>
  <c r="AC75"/>
  <c r="AA75"/>
  <c r="AD77"/>
  <c r="AB77"/>
  <c r="Z77"/>
  <c r="AE77"/>
  <c r="AC77"/>
  <c r="AA77"/>
  <c r="AD79"/>
  <c r="AB79"/>
  <c r="Z79"/>
  <c r="AE79"/>
  <c r="AC79"/>
  <c r="AA79"/>
  <c r="AD81"/>
  <c r="AB81"/>
  <c r="Z81"/>
  <c r="AE81"/>
  <c r="AC81"/>
  <c r="AA81"/>
  <c r="AD83"/>
  <c r="AB83"/>
  <c r="Z83"/>
  <c r="AE83"/>
  <c r="AC83"/>
  <c r="AA83"/>
  <c r="AD85"/>
  <c r="AB85"/>
  <c r="Z85"/>
  <c r="AE85"/>
  <c r="AC85"/>
  <c r="AA85"/>
  <c r="AD87"/>
  <c r="AB87"/>
  <c r="Z87"/>
  <c r="AE87"/>
  <c r="AC87"/>
  <c r="AA87"/>
  <c r="AD89"/>
  <c r="AB89"/>
  <c r="Z89"/>
  <c r="AE89"/>
  <c r="AC89"/>
  <c r="AA89"/>
  <c r="AD91"/>
  <c r="AB91"/>
  <c r="Z91"/>
  <c r="AE91"/>
  <c r="AC91"/>
  <c r="AA91"/>
  <c r="AD93"/>
  <c r="AB93"/>
  <c r="Z93"/>
  <c r="AE93"/>
  <c r="AC93"/>
  <c r="AA93"/>
  <c r="AD95"/>
  <c r="AB95"/>
  <c r="Z95"/>
  <c r="AE95"/>
  <c r="AC95"/>
  <c r="AA95"/>
  <c r="AD97"/>
  <c r="AB97"/>
  <c r="Z97"/>
  <c r="AE97"/>
  <c r="AC97"/>
  <c r="AA97"/>
  <c r="AD99"/>
  <c r="AB99"/>
  <c r="Z99"/>
  <c r="AE99"/>
  <c r="AC99"/>
  <c r="AA99"/>
  <c r="AD101"/>
  <c r="AB101"/>
  <c r="Z101"/>
  <c r="AE101"/>
  <c r="AC101"/>
  <c r="AA101"/>
  <c r="AD103"/>
  <c r="AB103"/>
  <c r="Z103"/>
  <c r="AE103"/>
  <c r="AC103"/>
  <c r="AA103"/>
  <c r="AD105"/>
  <c r="AB105"/>
  <c r="Z105"/>
  <c r="AE105"/>
  <c r="AC105"/>
  <c r="AA105"/>
  <c r="AD107"/>
  <c r="AB107"/>
  <c r="Z107"/>
  <c r="AE107"/>
  <c r="AC107"/>
  <c r="AA107"/>
</calcChain>
</file>

<file path=xl/sharedStrings.xml><?xml version="1.0" encoding="utf-8"?>
<sst xmlns="http://schemas.openxmlformats.org/spreadsheetml/2006/main" count="46" uniqueCount="44">
  <si>
    <t>AFT-4231-10F</t>
  </si>
  <si>
    <t>Pin</t>
  </si>
  <si>
    <t>Pout at GHz</t>
  </si>
  <si>
    <t>13 V, 80 mA</t>
  </si>
  <si>
    <t>gain</t>
  </si>
  <si>
    <t>r^2 Coef Det    DF Adj r^2      Fit Std Err    F-val</t>
  </si>
  <si>
    <t xml:space="preserve"> Parm  Value        Std Error    t-value      95% Confidence Limits     P&gt;|t|</t>
  </si>
  <si>
    <t>Area Xmin-Xmax Area Precision</t>
  </si>
  <si>
    <t>Function min   X-Value        Function max   X-Value</t>
  </si>
  <si>
    <t>1st Deriv min  X-Value        1st Deriv max  X-Value</t>
  </si>
  <si>
    <t>2nd Deriv min  X-Value        2nd Deriv max  X-Value</t>
  </si>
  <si>
    <t>Singularities [Data Range]</t>
  </si>
  <si>
    <t xml:space="preserve">None                                                     </t>
  </si>
  <si>
    <t>r^2 Coef Det    DF Adj r^2      Fit Std Err    Max Abs E</t>
  </si>
  <si>
    <t>Source   Sum of Squares    DF      Mean Square        F Statistic      P&gt;F</t>
  </si>
  <si>
    <t>Date           Time           File Source</t>
  </si>
  <si>
    <t>Singularities [All Other]</t>
  </si>
  <si>
    <t>nb</t>
  </si>
  <si>
    <t>0,9915143502   0,9724216381   0,8939271588   73,028758258</t>
  </si>
  <si>
    <t xml:space="preserve"> a    11,22921040  10,23310578  1,097341378  -15,0758255  37,53424631  0,32251</t>
  </si>
  <si>
    <t xml:space="preserve"> b    -3,25504200  0,485678791  -6,70204682  -4,50351908  -2,00656492  0,00112</t>
  </si>
  <si>
    <t xml:space="preserve"> c    -42,2998270  26,12471788  -1,61914962  -109,455552  24,85589837  0,16634</t>
  </si>
  <si>
    <t xml:space="preserve"> d    3,415846880  0,572740398  5,964040408  1,943570811  4,888122949  0,00190</t>
  </si>
  <si>
    <t xml:space="preserve"> e    46,21450871  20,22911565  2,284554081  -5,78608867  98,21510610  0,07113</t>
  </si>
  <si>
    <t xml:space="preserve"> f    -1,02023625  0,167656129  -6,08529049  -1,45121005  -0,58926245  0,00173</t>
  </si>
  <si>
    <t xml:space="preserve"> g    -13,8356428  5,376695345  -2,57326143  -27,6568782  -0,01440733  0,04984</t>
  </si>
  <si>
    <t xml:space="preserve"> h    0,092165549  0,014359899  6,418258872  0,055252253  0,129078845  0,00136</t>
  </si>
  <si>
    <t xml:space="preserve"> i    1,239638574  0,457022224  2,712425149  0,064825544  2,414451604  0,04215</t>
  </si>
  <si>
    <t>53,481866846   6,530556e-09</t>
  </si>
  <si>
    <t>-5,305857101   0,6252572464   14,383883969   3,6664169100</t>
  </si>
  <si>
    <t>-32,28116700   4,7757252089   70,781300836   0,7405992706</t>
  </si>
  <si>
    <t>-300,4149975   0,8214283535   1007,7754876   0,6341588837</t>
  </si>
  <si>
    <t xml:space="preserve">Soln Vector    Covar Matrix   SVD Cond    </t>
  </si>
  <si>
    <t>LvMrq/SVD      SVDecomp       2,054515e+12</t>
  </si>
  <si>
    <t>0,9915143502   0,9724216381   0,8939271588   1,1977625440</t>
  </si>
  <si>
    <t>Regr     466,86161         8       58,357702          73,0288          0,00009</t>
  </si>
  <si>
    <t xml:space="preserve">Error    3,9955288         5       0,79910577     </t>
  </si>
  <si>
    <t xml:space="preserve">Total    470,85714         13  </t>
  </si>
  <si>
    <t xml:space="preserve">Sep 24, 2014   8:09:14 PM     c:\temp\gain,txt                        </t>
  </si>
  <si>
    <t>10 db pout</t>
  </si>
  <si>
    <t>0 db pout</t>
  </si>
  <si>
    <t>10-0 db</t>
  </si>
  <si>
    <t>db</t>
  </si>
  <si>
    <t>Rank 20  Eqn 7907  y=(a+cx+ex^2+gx^3+ix^4)/(1+bx+dx^2+fx^3+hx^4)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</si>
</sst>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catterChart>
        <c:scatterStyle val="lineMarker"/>
        <c:ser>
          <c:idx val="0"/>
          <c:order val="0"/>
          <c:tx>
            <c:strRef>
              <c:f>Tabelle1!$H$6</c:f>
              <c:strCache>
                <c:ptCount val="1"/>
                <c:pt idx="0">
                  <c:v>1,5</c:v>
                </c:pt>
              </c:strCache>
            </c:strRef>
          </c:tx>
          <c:spPr>
            <a:ln w="28575">
              <a:noFill/>
            </a:ln>
          </c:spPr>
          <c:xVal>
            <c:numRef>
              <c:f>Tabelle1!$C$7:$C$15</c:f>
              <c:numCache>
                <c:formatCode>General</c:formatCode>
                <c:ptCount val="9"/>
                <c:pt idx="0">
                  <c:v>-8</c:v>
                </c:pt>
                <c:pt idx="1">
                  <c:v>-4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10</c:v>
                </c:pt>
                <c:pt idx="8">
                  <c:v>12</c:v>
                </c:pt>
              </c:numCache>
            </c:numRef>
          </c:xVal>
          <c:yVal>
            <c:numRef>
              <c:f>Tabelle1!$H$7:$H$15</c:f>
              <c:numCache>
                <c:formatCode>General</c:formatCode>
                <c:ptCount val="9"/>
                <c:pt idx="1">
                  <c:v>10</c:v>
                </c:pt>
                <c:pt idx="2">
                  <c:v>14</c:v>
                </c:pt>
                <c:pt idx="4">
                  <c:v>17</c:v>
                </c:pt>
                <c:pt idx="6">
                  <c:v>19</c:v>
                </c:pt>
                <c:pt idx="7">
                  <c:v>19</c:v>
                </c:pt>
              </c:numCache>
            </c:numRef>
          </c:yVal>
        </c:ser>
        <c:ser>
          <c:idx val="1"/>
          <c:order val="1"/>
          <c:tx>
            <c:strRef>
              <c:f>Tabelle1!$I$6</c:f>
              <c:strCache>
                <c:ptCount val="1"/>
                <c:pt idx="0">
                  <c:v>1,7</c:v>
                </c:pt>
              </c:strCache>
            </c:strRef>
          </c:tx>
          <c:spPr>
            <a:ln w="28575">
              <a:noFill/>
            </a:ln>
          </c:spPr>
          <c:xVal>
            <c:numRef>
              <c:f>Tabelle1!$C$7:$C$15</c:f>
              <c:numCache>
                <c:formatCode>General</c:formatCode>
                <c:ptCount val="9"/>
                <c:pt idx="0">
                  <c:v>-8</c:v>
                </c:pt>
                <c:pt idx="1">
                  <c:v>-4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10</c:v>
                </c:pt>
                <c:pt idx="8">
                  <c:v>12</c:v>
                </c:pt>
              </c:numCache>
            </c:numRef>
          </c:xVal>
          <c:yVal>
            <c:numRef>
              <c:f>Tabelle1!$I$7:$I$15</c:f>
              <c:numCache>
                <c:formatCode>General</c:formatCode>
                <c:ptCount val="9"/>
                <c:pt idx="0">
                  <c:v>6</c:v>
                </c:pt>
                <c:pt idx="2">
                  <c:v>14</c:v>
                </c:pt>
                <c:pt idx="6">
                  <c:v>19</c:v>
                </c:pt>
                <c:pt idx="7">
                  <c:v>19</c:v>
                </c:pt>
              </c:numCache>
            </c:numRef>
          </c:yVal>
        </c:ser>
        <c:ser>
          <c:idx val="2"/>
          <c:order val="2"/>
          <c:tx>
            <c:strRef>
              <c:f>Tabelle1!$J$6</c:f>
              <c:strCache>
                <c:ptCount val="1"/>
                <c:pt idx="0">
                  <c:v>3</c:v>
                </c:pt>
              </c:strCache>
            </c:strRef>
          </c:tx>
          <c:spPr>
            <a:ln w="28575">
              <a:noFill/>
            </a:ln>
          </c:spPr>
          <c:xVal>
            <c:numRef>
              <c:f>Tabelle1!$C$7:$C$15</c:f>
              <c:numCache>
                <c:formatCode>General</c:formatCode>
                <c:ptCount val="9"/>
                <c:pt idx="0">
                  <c:v>-8</c:v>
                </c:pt>
                <c:pt idx="1">
                  <c:v>-4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10</c:v>
                </c:pt>
                <c:pt idx="8">
                  <c:v>12</c:v>
                </c:pt>
              </c:numCache>
            </c:numRef>
          </c:xVal>
          <c:yVal>
            <c:numRef>
              <c:f>Tabelle1!$J$7:$J$15</c:f>
              <c:numCache>
                <c:formatCode>General</c:formatCode>
                <c:ptCount val="9"/>
                <c:pt idx="0">
                  <c:v>6</c:v>
                </c:pt>
                <c:pt idx="1">
                  <c:v>10</c:v>
                </c:pt>
                <c:pt idx="2">
                  <c:v>14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19</c:v>
                </c:pt>
              </c:numCache>
            </c:numRef>
          </c:yVal>
        </c:ser>
        <c:ser>
          <c:idx val="3"/>
          <c:order val="3"/>
          <c:tx>
            <c:strRef>
              <c:f>Tabelle1!$K$6</c:f>
              <c:strCache>
                <c:ptCount val="1"/>
                <c:pt idx="0">
                  <c:v>4</c:v>
                </c:pt>
              </c:strCache>
            </c:strRef>
          </c:tx>
          <c:spPr>
            <a:ln w="28575">
              <a:noFill/>
            </a:ln>
          </c:spPr>
          <c:xVal>
            <c:numRef>
              <c:f>Tabelle1!$C$7:$C$15</c:f>
              <c:numCache>
                <c:formatCode>General</c:formatCode>
                <c:ptCount val="9"/>
                <c:pt idx="0">
                  <c:v>-8</c:v>
                </c:pt>
                <c:pt idx="1">
                  <c:v>-4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10</c:v>
                </c:pt>
                <c:pt idx="8">
                  <c:v>12</c:v>
                </c:pt>
              </c:numCache>
            </c:numRef>
          </c:xVal>
          <c:yVal>
            <c:numRef>
              <c:f>Tabelle1!$K$7:$K$15</c:f>
              <c:numCache>
                <c:formatCode>General</c:formatCode>
                <c:ptCount val="9"/>
                <c:pt idx="1">
                  <c:v>11</c:v>
                </c:pt>
                <c:pt idx="2">
                  <c:v>15</c:v>
                </c:pt>
                <c:pt idx="4">
                  <c:v>18</c:v>
                </c:pt>
                <c:pt idx="6">
                  <c:v>20</c:v>
                </c:pt>
                <c:pt idx="7">
                  <c:v>20</c:v>
                </c:pt>
              </c:numCache>
            </c:numRef>
          </c:yVal>
        </c:ser>
        <c:ser>
          <c:idx val="4"/>
          <c:order val="4"/>
          <c:tx>
            <c:strRef>
              <c:f>Tabelle1!$L$6</c:f>
              <c:strCache>
                <c:ptCount val="1"/>
                <c:pt idx="0">
                  <c:v>4,4</c:v>
                </c:pt>
              </c:strCache>
            </c:strRef>
          </c:tx>
          <c:spPr>
            <a:ln w="28575">
              <a:noFill/>
            </a:ln>
          </c:spPr>
          <c:xVal>
            <c:numRef>
              <c:f>Tabelle1!$C$7:$C$15</c:f>
              <c:numCache>
                <c:formatCode>General</c:formatCode>
                <c:ptCount val="9"/>
                <c:pt idx="0">
                  <c:v>-8</c:v>
                </c:pt>
                <c:pt idx="1">
                  <c:v>-4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10</c:v>
                </c:pt>
                <c:pt idx="8">
                  <c:v>12</c:v>
                </c:pt>
              </c:numCache>
            </c:numRef>
          </c:xVal>
          <c:yVal>
            <c:numRef>
              <c:f>Tabelle1!$L$7:$L$15</c:f>
              <c:numCache>
                <c:formatCode>General</c:formatCode>
                <c:ptCount val="9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4">
                  <c:v>16</c:v>
                </c:pt>
                <c:pt idx="6">
                  <c:v>19</c:v>
                </c:pt>
                <c:pt idx="7">
                  <c:v>19</c:v>
                </c:pt>
              </c:numCache>
            </c:numRef>
          </c:yVal>
        </c:ser>
        <c:ser>
          <c:idx val="5"/>
          <c:order val="5"/>
          <c:tx>
            <c:strRef>
              <c:f>Tabelle1!$M$6</c:f>
              <c:strCache>
                <c:ptCount val="1"/>
                <c:pt idx="0">
                  <c:v>4,6</c:v>
                </c:pt>
              </c:strCache>
            </c:strRef>
          </c:tx>
          <c:spPr>
            <a:ln w="28575">
              <a:noFill/>
            </a:ln>
          </c:spPr>
          <c:xVal>
            <c:numRef>
              <c:f>Tabelle1!$C$7:$C$15</c:f>
              <c:numCache>
                <c:formatCode>General</c:formatCode>
                <c:ptCount val="9"/>
                <c:pt idx="0">
                  <c:v>-8</c:v>
                </c:pt>
                <c:pt idx="1">
                  <c:v>-4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10</c:v>
                </c:pt>
                <c:pt idx="8">
                  <c:v>12</c:v>
                </c:pt>
              </c:numCache>
            </c:numRef>
          </c:xVal>
          <c:yVal>
            <c:numRef>
              <c:f>Tabelle1!$M$7:$M$15</c:f>
              <c:numCache>
                <c:formatCode>General</c:formatCode>
                <c:ptCount val="9"/>
                <c:pt idx="0">
                  <c:v>3</c:v>
                </c:pt>
                <c:pt idx="2">
                  <c:v>12</c:v>
                </c:pt>
                <c:pt idx="4">
                  <c:v>16</c:v>
                </c:pt>
                <c:pt idx="6">
                  <c:v>19</c:v>
                </c:pt>
                <c:pt idx="7">
                  <c:v>21</c:v>
                </c:pt>
                <c:pt idx="8">
                  <c:v>21</c:v>
                </c:pt>
              </c:numCache>
            </c:numRef>
          </c:yVal>
        </c:ser>
        <c:ser>
          <c:idx val="6"/>
          <c:order val="6"/>
          <c:tx>
            <c:strRef>
              <c:f>Tabelle1!$N$6</c:f>
              <c:strCache>
                <c:ptCount val="1"/>
                <c:pt idx="0">
                  <c:v>4,7</c:v>
                </c:pt>
              </c:strCache>
            </c:strRef>
          </c:tx>
          <c:spPr>
            <a:ln w="28575">
              <a:noFill/>
            </a:ln>
          </c:spPr>
          <c:xVal>
            <c:numRef>
              <c:f>Tabelle1!$C$7:$C$15</c:f>
              <c:numCache>
                <c:formatCode>General</c:formatCode>
                <c:ptCount val="9"/>
                <c:pt idx="0">
                  <c:v>-8</c:v>
                </c:pt>
                <c:pt idx="1">
                  <c:v>-4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10</c:v>
                </c:pt>
                <c:pt idx="8">
                  <c:v>12</c:v>
                </c:pt>
              </c:numCache>
            </c:numRef>
          </c:xVal>
          <c:yVal>
            <c:numRef>
              <c:f>Tabelle1!$N$7:$N$15</c:f>
              <c:numCache>
                <c:formatCode>General</c:formatCode>
                <c:ptCount val="9"/>
                <c:pt idx="1">
                  <c:v>4</c:v>
                </c:pt>
                <c:pt idx="2">
                  <c:v>8</c:v>
                </c:pt>
                <c:pt idx="6">
                  <c:v>16</c:v>
                </c:pt>
                <c:pt idx="7">
                  <c:v>18</c:v>
                </c:pt>
                <c:pt idx="8">
                  <c:v>19</c:v>
                </c:pt>
              </c:numCache>
            </c:numRef>
          </c:yVal>
        </c:ser>
        <c:ser>
          <c:idx val="7"/>
          <c:order val="7"/>
          <c:tx>
            <c:strRef>
              <c:f>Tabelle1!$O$6</c:f>
              <c:strCache>
                <c:ptCount val="1"/>
                <c:pt idx="0">
                  <c:v>4,8</c:v>
                </c:pt>
              </c:strCache>
            </c:strRef>
          </c:tx>
          <c:spPr>
            <a:ln w="28575">
              <a:noFill/>
            </a:ln>
          </c:spPr>
          <c:xVal>
            <c:numRef>
              <c:f>Tabelle1!$C$7:$C$15</c:f>
              <c:numCache>
                <c:formatCode>General</c:formatCode>
                <c:ptCount val="9"/>
                <c:pt idx="0">
                  <c:v>-8</c:v>
                </c:pt>
                <c:pt idx="1">
                  <c:v>-4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10</c:v>
                </c:pt>
                <c:pt idx="8">
                  <c:v>12</c:v>
                </c:pt>
              </c:numCache>
            </c:numRef>
          </c:xVal>
          <c:yVal>
            <c:numRef>
              <c:f>Tabelle1!$O$7:$O$15</c:f>
              <c:numCache>
                <c:formatCode>General</c:formatCode>
                <c:ptCount val="9"/>
                <c:pt idx="2">
                  <c:v>5</c:v>
                </c:pt>
              </c:numCache>
            </c:numRef>
          </c:yVal>
        </c:ser>
        <c:ser>
          <c:idx val="8"/>
          <c:order val="8"/>
          <c:tx>
            <c:strRef>
              <c:f>Tabelle1!$P$6</c:f>
              <c:strCache>
                <c:ptCount val="1"/>
                <c:pt idx="0">
                  <c:v>4,9</c:v>
                </c:pt>
              </c:strCache>
            </c:strRef>
          </c:tx>
          <c:spPr>
            <a:ln w="28575">
              <a:noFill/>
            </a:ln>
          </c:spPr>
          <c:xVal>
            <c:numRef>
              <c:f>Tabelle1!$C$7:$C$15</c:f>
              <c:numCache>
                <c:formatCode>General</c:formatCode>
                <c:ptCount val="9"/>
                <c:pt idx="0">
                  <c:v>-8</c:v>
                </c:pt>
                <c:pt idx="1">
                  <c:v>-4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10</c:v>
                </c:pt>
                <c:pt idx="8">
                  <c:v>12</c:v>
                </c:pt>
              </c:numCache>
            </c:numRef>
          </c:xVal>
          <c:yVal>
            <c:numRef>
              <c:f>Tabelle1!$P$7:$P$15</c:f>
              <c:numCache>
                <c:formatCode>General</c:formatCode>
                <c:ptCount val="9"/>
                <c:pt idx="2">
                  <c:v>3</c:v>
                </c:pt>
              </c:numCache>
            </c:numRef>
          </c:yVal>
        </c:ser>
        <c:ser>
          <c:idx val="9"/>
          <c:order val="9"/>
          <c:tx>
            <c:strRef>
              <c:f>Tabelle1!$Q$6</c:f>
              <c:strCache>
                <c:ptCount val="1"/>
                <c:pt idx="0">
                  <c:v>5</c:v>
                </c:pt>
              </c:strCache>
            </c:strRef>
          </c:tx>
          <c:spPr>
            <a:ln w="28575">
              <a:noFill/>
            </a:ln>
          </c:spPr>
          <c:xVal>
            <c:numRef>
              <c:f>Tabelle1!$C$7:$C$15</c:f>
              <c:numCache>
                <c:formatCode>General</c:formatCode>
                <c:ptCount val="9"/>
                <c:pt idx="0">
                  <c:v>-8</c:v>
                </c:pt>
                <c:pt idx="1">
                  <c:v>-4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10</c:v>
                </c:pt>
                <c:pt idx="8">
                  <c:v>12</c:v>
                </c:pt>
              </c:numCache>
            </c:numRef>
          </c:xVal>
          <c:yVal>
            <c:numRef>
              <c:f>Tabelle1!$Q$7:$Q$15</c:f>
              <c:numCache>
                <c:formatCode>General</c:formatCode>
                <c:ptCount val="9"/>
                <c:pt idx="2">
                  <c:v>2</c:v>
                </c:pt>
                <c:pt idx="4">
                  <c:v>6</c:v>
                </c:pt>
                <c:pt idx="7">
                  <c:v>12</c:v>
                </c:pt>
              </c:numCache>
            </c:numRef>
          </c:yVal>
        </c:ser>
        <c:axId val="106514688"/>
        <c:axId val="106532864"/>
      </c:scatterChart>
      <c:valAx>
        <c:axId val="106514688"/>
        <c:scaling>
          <c:orientation val="minMax"/>
        </c:scaling>
        <c:axPos val="b"/>
        <c:numFmt formatCode="General" sourceLinked="1"/>
        <c:tickLblPos val="nextTo"/>
        <c:crossAx val="106532864"/>
        <c:crosses val="autoZero"/>
        <c:crossBetween val="midCat"/>
      </c:valAx>
      <c:valAx>
        <c:axId val="106532864"/>
        <c:scaling>
          <c:orientation val="minMax"/>
        </c:scaling>
        <c:axPos val="l"/>
        <c:majorGridlines/>
        <c:numFmt formatCode="General" sourceLinked="1"/>
        <c:tickLblPos val="nextTo"/>
        <c:crossAx val="10651468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catterChart>
        <c:scatterStyle val="smoothMarker"/>
        <c:ser>
          <c:idx val="0"/>
          <c:order val="0"/>
          <c:tx>
            <c:strRef>
              <c:f>Tabelle2!$E$5</c:f>
              <c:strCache>
                <c:ptCount val="1"/>
                <c:pt idx="0">
                  <c:v>1,7</c:v>
                </c:pt>
              </c:strCache>
            </c:strRef>
          </c:tx>
          <c:marker>
            <c:symbol val="none"/>
          </c:marker>
          <c:xVal>
            <c:numRef>
              <c:f>Tabelle2!$D$6:$D$12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11</c:v>
                </c:pt>
              </c:numCache>
            </c:numRef>
          </c:xVal>
          <c:yVal>
            <c:numRef>
              <c:f>Tabelle2!$E$6:$E$12</c:f>
              <c:numCache>
                <c:formatCode>General</c:formatCode>
                <c:ptCount val="7"/>
                <c:pt idx="0">
                  <c:v>13.923813378469653</c:v>
                </c:pt>
                <c:pt idx="1">
                  <c:v>15.672830332074826</c:v>
                </c:pt>
                <c:pt idx="2">
                  <c:v>17.035725898475935</c:v>
                </c:pt>
                <c:pt idx="3">
                  <c:v>18.012500077672982</c:v>
                </c:pt>
                <c:pt idx="4">
                  <c:v>18.603152869665962</c:v>
                </c:pt>
                <c:pt idx="5">
                  <c:v>18.807684274454878</c:v>
                </c:pt>
                <c:pt idx="6">
                  <c:v>18.765154456647814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Tabelle2!$F$5</c:f>
              <c:strCache>
                <c:ptCount val="1"/>
                <c:pt idx="0">
                  <c:v>2</c:v>
                </c:pt>
              </c:strCache>
            </c:strRef>
          </c:tx>
          <c:marker>
            <c:symbol val="none"/>
          </c:marker>
          <c:xVal>
            <c:numRef>
              <c:f>Tabelle2!$D$6:$D$12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11</c:v>
                </c:pt>
              </c:numCache>
            </c:numRef>
          </c:xVal>
          <c:yVal>
            <c:numRef>
              <c:f>Tabelle2!$F$6:$F$12</c:f>
              <c:numCache>
                <c:formatCode>General</c:formatCode>
                <c:ptCount val="7"/>
                <c:pt idx="0">
                  <c:v>14.071853347154791</c:v>
                </c:pt>
                <c:pt idx="1">
                  <c:v>15.823835047462756</c:v>
                </c:pt>
                <c:pt idx="2">
                  <c:v>17.194256434017774</c:v>
                </c:pt>
                <c:pt idx="3">
                  <c:v>18.183117506819837</c:v>
                </c:pt>
                <c:pt idx="4">
                  <c:v>18.790418265868954</c:v>
                </c:pt>
                <c:pt idx="5">
                  <c:v>19.016158711165119</c:v>
                </c:pt>
                <c:pt idx="6">
                  <c:v>18.985943816155846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Tabelle2!$G$5</c:f>
              <c:strCache>
                <c:ptCount val="1"/>
                <c:pt idx="0">
                  <c:v>2,5</c:v>
                </c:pt>
              </c:strCache>
            </c:strRef>
          </c:tx>
          <c:marker>
            <c:symbol val="none"/>
          </c:marker>
          <c:xVal>
            <c:numRef>
              <c:f>Tabelle2!$D$6:$D$12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11</c:v>
                </c:pt>
              </c:numCache>
            </c:numRef>
          </c:xVal>
          <c:yVal>
            <c:numRef>
              <c:f>Tabelle2!$G$6:$G$12</c:f>
              <c:numCache>
                <c:formatCode>General</c:formatCode>
                <c:ptCount val="7"/>
                <c:pt idx="0">
                  <c:v>14.193501190028819</c:v>
                </c:pt>
                <c:pt idx="1">
                  <c:v>15.946699587158392</c:v>
                </c:pt>
                <c:pt idx="2">
                  <c:v>17.320209480887605</c:v>
                </c:pt>
                <c:pt idx="3">
                  <c:v>18.314030871216453</c:v>
                </c:pt>
                <c:pt idx="4">
                  <c:v>18.92816375814494</c:v>
                </c:pt>
                <c:pt idx="5">
                  <c:v>19.162608141673068</c:v>
                </c:pt>
                <c:pt idx="6">
                  <c:v>19.137447144661994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Tabelle2!$H$5</c:f>
              <c:strCache>
                <c:ptCount val="1"/>
                <c:pt idx="0">
                  <c:v>3,7</c:v>
                </c:pt>
              </c:strCache>
            </c:strRef>
          </c:tx>
          <c:marker>
            <c:symbol val="none"/>
          </c:marker>
          <c:xVal>
            <c:numRef>
              <c:f>Tabelle2!$D$6:$D$12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11</c:v>
                </c:pt>
              </c:numCache>
            </c:numRef>
          </c:xVal>
          <c:yVal>
            <c:numRef>
              <c:f>Tabelle2!$H$6:$H$12</c:f>
              <c:numCache>
                <c:formatCode>General</c:formatCode>
                <c:ptCount val="7"/>
                <c:pt idx="0">
                  <c:v>14.345914814264066</c:v>
                </c:pt>
                <c:pt idx="1">
                  <c:v>16.100721818054417</c:v>
                </c:pt>
                <c:pt idx="2">
                  <c:v>17.478315057054239</c:v>
                </c:pt>
                <c:pt idx="3">
                  <c:v>18.478694531263521</c:v>
                </c:pt>
                <c:pt idx="4">
                  <c:v>19.101860240682271</c:v>
                </c:pt>
                <c:pt idx="5">
                  <c:v>19.347812185310488</c:v>
                </c:pt>
                <c:pt idx="6">
                  <c:v>19.329332995828146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Tabelle2!$I$5</c:f>
              <c:strCache>
                <c:ptCount val="1"/>
                <c:pt idx="0">
                  <c:v>4,5</c:v>
                </c:pt>
              </c:strCache>
            </c:strRef>
          </c:tx>
          <c:marker>
            <c:symbol val="none"/>
          </c:marker>
          <c:xVal>
            <c:numRef>
              <c:f>Tabelle2!$D$6:$D$12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11</c:v>
                </c:pt>
              </c:numCache>
            </c:numRef>
          </c:xVal>
          <c:yVal>
            <c:numRef>
              <c:f>Tabelle2!$I$6:$I$12</c:f>
              <c:numCache>
                <c:formatCode>General</c:formatCode>
                <c:ptCount val="7"/>
                <c:pt idx="0">
                  <c:v>12.062112131919216</c:v>
                </c:pt>
                <c:pt idx="1">
                  <c:v>13.893880528209539</c:v>
                </c:pt>
                <c:pt idx="2">
                  <c:v>15.466835346734305</c:v>
                </c:pt>
                <c:pt idx="3">
                  <c:v>16.780976587493512</c:v>
                </c:pt>
                <c:pt idx="4">
                  <c:v>17.83630425048716</c:v>
                </c:pt>
                <c:pt idx="5">
                  <c:v>18.632818335715246</c:v>
                </c:pt>
                <c:pt idx="6">
                  <c:v>18.934020286667206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Tabelle2!$J$5</c:f>
              <c:strCache>
                <c:ptCount val="1"/>
                <c:pt idx="0">
                  <c:v>4,6</c:v>
                </c:pt>
              </c:strCache>
            </c:strRef>
          </c:tx>
          <c:marker>
            <c:symbol val="none"/>
          </c:marker>
          <c:xVal>
            <c:numRef>
              <c:f>Tabelle2!$D$6:$D$12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11</c:v>
                </c:pt>
              </c:numCache>
            </c:numRef>
          </c:xVal>
          <c:yVal>
            <c:numRef>
              <c:f>Tabelle2!$J$6:$J$12</c:f>
              <c:numCache>
                <c:formatCode>General</c:formatCode>
                <c:ptCount val="7"/>
                <c:pt idx="0">
                  <c:v>10.488764829572322</c:v>
                </c:pt>
                <c:pt idx="1">
                  <c:v>12.37320087726776</c:v>
                </c:pt>
                <c:pt idx="2">
                  <c:v>14.079849165130106</c:v>
                </c:pt>
                <c:pt idx="3">
                  <c:v>15.60870969315936</c:v>
                </c:pt>
                <c:pt idx="4">
                  <c:v>16.959782461355523</c:v>
                </c:pt>
                <c:pt idx="5">
                  <c:v>18.13306746971859</c:v>
                </c:pt>
                <c:pt idx="6">
                  <c:v>18.653039563962714</c:v>
                </c:pt>
              </c:numCache>
            </c:numRef>
          </c:yVal>
          <c:smooth val="1"/>
        </c:ser>
        <c:axId val="108649472"/>
        <c:axId val="108729088"/>
      </c:scatterChart>
      <c:valAx>
        <c:axId val="108649472"/>
        <c:scaling>
          <c:orientation val="minMax"/>
        </c:scaling>
        <c:axPos val="b"/>
        <c:numFmt formatCode="General" sourceLinked="1"/>
        <c:tickLblPos val="nextTo"/>
        <c:crossAx val="108729088"/>
        <c:crosses val="autoZero"/>
        <c:crossBetween val="midCat"/>
      </c:valAx>
      <c:valAx>
        <c:axId val="108729088"/>
        <c:scaling>
          <c:orientation val="minMax"/>
          <c:max val="20"/>
          <c:min val="10"/>
        </c:scaling>
        <c:axPos val="l"/>
        <c:majorGridlines/>
        <c:numFmt formatCode="General" sourceLinked="1"/>
        <c:tickLblPos val="nextTo"/>
        <c:crossAx val="10864947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</c:trendline>
          <c:xVal>
            <c:numRef>
              <c:f>Tabelle1!$C$7:$C$15</c:f>
              <c:numCache>
                <c:formatCode>General</c:formatCode>
                <c:ptCount val="9"/>
                <c:pt idx="0">
                  <c:v>-8</c:v>
                </c:pt>
                <c:pt idx="1">
                  <c:v>-4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10</c:v>
                </c:pt>
                <c:pt idx="8">
                  <c:v>12</c:v>
                </c:pt>
              </c:numCache>
            </c:numRef>
          </c:xVal>
          <c:yVal>
            <c:numRef>
              <c:f>Tabelle1!$J$7:$J$15</c:f>
              <c:numCache>
                <c:formatCode>General</c:formatCode>
                <c:ptCount val="9"/>
                <c:pt idx="0">
                  <c:v>6</c:v>
                </c:pt>
                <c:pt idx="1">
                  <c:v>10</c:v>
                </c:pt>
                <c:pt idx="2">
                  <c:v>14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19</c:v>
                </c:pt>
              </c:numCache>
            </c:numRef>
          </c:yVal>
        </c:ser>
        <c:axId val="106553728"/>
        <c:axId val="106555264"/>
      </c:scatterChart>
      <c:valAx>
        <c:axId val="106553728"/>
        <c:scaling>
          <c:orientation val="minMax"/>
        </c:scaling>
        <c:axPos val="b"/>
        <c:numFmt formatCode="General" sourceLinked="1"/>
        <c:tickLblPos val="nextTo"/>
        <c:crossAx val="106555264"/>
        <c:crosses val="autoZero"/>
        <c:crossBetween val="midCat"/>
      </c:valAx>
      <c:valAx>
        <c:axId val="106555264"/>
        <c:scaling>
          <c:orientation val="minMax"/>
        </c:scaling>
        <c:axPos val="l"/>
        <c:majorGridlines/>
        <c:numFmt formatCode="General" sourceLinked="1"/>
        <c:tickLblPos val="nextTo"/>
        <c:crossAx val="10655372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589129483814524"/>
          <c:y val="5.1400554097404488E-2"/>
          <c:w val="0.85651159230096241"/>
          <c:h val="0.8085221638961795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Tabelle1!$S$22:$S$35</c:f>
              <c:numCache>
                <c:formatCode>General</c:formatCode>
                <c:ptCount val="14"/>
                <c:pt idx="0">
                  <c:v>0.6</c:v>
                </c:pt>
                <c:pt idx="1">
                  <c:v>0.8</c:v>
                </c:pt>
                <c:pt idx="2">
                  <c:v>1</c:v>
                </c:pt>
                <c:pt idx="3">
                  <c:v>1.3</c:v>
                </c:pt>
                <c:pt idx="4">
                  <c:v>1.5</c:v>
                </c:pt>
                <c:pt idx="5">
                  <c:v>1.7</c:v>
                </c:pt>
                <c:pt idx="6">
                  <c:v>3</c:v>
                </c:pt>
                <c:pt idx="7">
                  <c:v>4</c:v>
                </c:pt>
                <c:pt idx="8">
                  <c:v>4.4000000000000004</c:v>
                </c:pt>
                <c:pt idx="10">
                  <c:v>4.7</c:v>
                </c:pt>
                <c:pt idx="11">
                  <c:v>4.8</c:v>
                </c:pt>
                <c:pt idx="12">
                  <c:v>4.9000000000000004</c:v>
                </c:pt>
                <c:pt idx="13">
                  <c:v>5</c:v>
                </c:pt>
              </c:numCache>
            </c:numRef>
          </c:xVal>
          <c:yVal>
            <c:numRef>
              <c:f>Tabelle1!$T$22:$T$35</c:f>
              <c:numCache>
                <c:formatCode>General</c:formatCode>
                <c:ptCount val="14"/>
                <c:pt idx="0">
                  <c:v>-5</c:v>
                </c:pt>
                <c:pt idx="1">
                  <c:v>4</c:v>
                </c:pt>
                <c:pt idx="2">
                  <c:v>11</c:v>
                </c:pt>
                <c:pt idx="3">
                  <c:v>13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15</c:v>
                </c:pt>
                <c:pt idx="8">
                  <c:v>12</c:v>
                </c:pt>
                <c:pt idx="10">
                  <c:v>8</c:v>
                </c:pt>
                <c:pt idx="11">
                  <c:v>5</c:v>
                </c:pt>
                <c:pt idx="12">
                  <c:v>3</c:v>
                </c:pt>
                <c:pt idx="13">
                  <c:v>2</c:v>
                </c:pt>
              </c:numCache>
            </c:numRef>
          </c:yVal>
        </c:ser>
        <c:ser>
          <c:idx val="1"/>
          <c:order val="1"/>
          <c:spPr>
            <a:ln w="19050">
              <a:solidFill>
                <a:prstClr val="black"/>
              </a:solidFill>
            </a:ln>
          </c:spPr>
          <c:marker>
            <c:symbol val="none"/>
          </c:marker>
          <c:xVal>
            <c:numRef>
              <c:f>Tabelle1!$U$65:$U$109</c:f>
              <c:numCache>
                <c:formatCode>General</c:formatCode>
                <c:ptCount val="45"/>
                <c:pt idx="0">
                  <c:v>0.79999999999999905</c:v>
                </c:pt>
                <c:pt idx="1">
                  <c:v>0.89999999999999902</c:v>
                </c:pt>
                <c:pt idx="2">
                  <c:v>1</c:v>
                </c:pt>
                <c:pt idx="3">
                  <c:v>1.1000000000000001</c:v>
                </c:pt>
                <c:pt idx="4">
                  <c:v>1.2</c:v>
                </c:pt>
                <c:pt idx="5">
                  <c:v>1.3</c:v>
                </c:pt>
                <c:pt idx="6">
                  <c:v>1.4</c:v>
                </c:pt>
                <c:pt idx="7">
                  <c:v>1.5</c:v>
                </c:pt>
                <c:pt idx="8">
                  <c:v>1.6</c:v>
                </c:pt>
                <c:pt idx="9">
                  <c:v>1.7</c:v>
                </c:pt>
                <c:pt idx="10">
                  <c:v>1.8</c:v>
                </c:pt>
                <c:pt idx="11">
                  <c:v>1.9</c:v>
                </c:pt>
                <c:pt idx="12">
                  <c:v>2</c:v>
                </c:pt>
                <c:pt idx="13">
                  <c:v>2.1</c:v>
                </c:pt>
                <c:pt idx="14">
                  <c:v>2.2000000000000002</c:v>
                </c:pt>
                <c:pt idx="15">
                  <c:v>2.2999999999999998</c:v>
                </c:pt>
                <c:pt idx="16">
                  <c:v>2.4</c:v>
                </c:pt>
                <c:pt idx="17">
                  <c:v>2.5</c:v>
                </c:pt>
                <c:pt idx="18">
                  <c:v>2.6</c:v>
                </c:pt>
                <c:pt idx="19">
                  <c:v>2.7</c:v>
                </c:pt>
                <c:pt idx="20">
                  <c:v>2.8</c:v>
                </c:pt>
                <c:pt idx="21">
                  <c:v>2.9</c:v>
                </c:pt>
                <c:pt idx="22">
                  <c:v>3</c:v>
                </c:pt>
                <c:pt idx="23">
                  <c:v>3.1</c:v>
                </c:pt>
                <c:pt idx="24">
                  <c:v>3.2</c:v>
                </c:pt>
                <c:pt idx="25">
                  <c:v>3.3</c:v>
                </c:pt>
                <c:pt idx="26">
                  <c:v>3.4</c:v>
                </c:pt>
                <c:pt idx="27">
                  <c:v>3.5</c:v>
                </c:pt>
                <c:pt idx="28">
                  <c:v>3.6</c:v>
                </c:pt>
                <c:pt idx="29">
                  <c:v>3.7</c:v>
                </c:pt>
                <c:pt idx="30">
                  <c:v>3.8</c:v>
                </c:pt>
                <c:pt idx="31">
                  <c:v>3.9</c:v>
                </c:pt>
                <c:pt idx="32">
                  <c:v>4</c:v>
                </c:pt>
                <c:pt idx="33">
                  <c:v>4.0999999999999996</c:v>
                </c:pt>
                <c:pt idx="34">
                  <c:v>4.2</c:v>
                </c:pt>
                <c:pt idx="35">
                  <c:v>4.3</c:v>
                </c:pt>
                <c:pt idx="36">
                  <c:v>4.4000000000000004</c:v>
                </c:pt>
                <c:pt idx="37">
                  <c:v>4.5</c:v>
                </c:pt>
                <c:pt idx="38">
                  <c:v>4.5999999999999996</c:v>
                </c:pt>
                <c:pt idx="39">
                  <c:v>4.7</c:v>
                </c:pt>
                <c:pt idx="40">
                  <c:v>4.8</c:v>
                </c:pt>
                <c:pt idx="41">
                  <c:v>4.9000000000000004</c:v>
                </c:pt>
                <c:pt idx="42">
                  <c:v>5</c:v>
                </c:pt>
              </c:numCache>
            </c:numRef>
          </c:xVal>
          <c:yVal>
            <c:numRef>
              <c:f>Tabelle1!$V$65:$V$109</c:f>
              <c:numCache>
                <c:formatCode>General</c:formatCode>
                <c:ptCount val="45"/>
                <c:pt idx="0">
                  <c:v>4.0028179773038843</c:v>
                </c:pt>
                <c:pt idx="1">
                  <c:v>8.5689853214714891</c:v>
                </c:pt>
                <c:pt idx="2">
                  <c:v>10.944451604588226</c:v>
                </c:pt>
                <c:pt idx="3">
                  <c:v>12.188278196884999</c:v>
                </c:pt>
                <c:pt idx="4">
                  <c:v>12.881212012844998</c:v>
                </c:pt>
                <c:pt idx="5">
                  <c:v>13.292872319914652</c:v>
                </c:pt>
                <c:pt idx="6">
                  <c:v>13.551621638497618</c:v>
                </c:pt>
                <c:pt idx="7">
                  <c:v>13.722322756672277</c:v>
                </c:pt>
                <c:pt idx="8">
                  <c:v>13.839804309565551</c:v>
                </c:pt>
                <c:pt idx="9">
                  <c:v>13.923813378469653</c:v>
                </c:pt>
                <c:pt idx="10">
                  <c:v>13.986085376679236</c:v>
                </c:pt>
                <c:pt idx="11">
                  <c:v>14.03388162903153</c:v>
                </c:pt>
                <c:pt idx="12">
                  <c:v>14.071853347154791</c:v>
                </c:pt>
                <c:pt idx="13">
                  <c:v>14.103069677081674</c:v>
                </c:pt>
                <c:pt idx="14">
                  <c:v>14.129607718180996</c:v>
                </c:pt>
                <c:pt idx="15">
                  <c:v>14.152902887779925</c:v>
                </c:pt>
                <c:pt idx="16">
                  <c:v>14.173962901783634</c:v>
                </c:pt>
                <c:pt idx="17">
                  <c:v>14.193501190028819</c:v>
                </c:pt>
                <c:pt idx="18">
                  <c:v>14.212020857162738</c:v>
                </c:pt>
                <c:pt idx="19">
                  <c:v>14.229866882843618</c:v>
                </c:pt>
                <c:pt idx="20">
                  <c:v>14.247256619928784</c:v>
                </c:pt>
                <c:pt idx="21">
                  <c:v>14.264294017090185</c:v>
                </c:pt>
                <c:pt idx="22">
                  <c:v>14.280969871994207</c:v>
                </c:pt>
                <c:pt idx="23">
                  <c:v>14.297147923893109</c:v>
                </c:pt>
                <c:pt idx="24">
                  <c:v>14.312534073185125</c:v>
                </c:pt>
                <c:pt idx="25">
                  <c:v>14.326622831678966</c:v>
                </c:pt>
                <c:pt idx="26">
                  <c:v>14.338610410880044</c:v>
                </c:pt>
                <c:pt idx="27">
                  <c:v>14.347256280167988</c:v>
                </c:pt>
                <c:pt idx="28">
                  <c:v>14.350662161436842</c:v>
                </c:pt>
                <c:pt idx="29">
                  <c:v>14.345914814264066</c:v>
                </c:pt>
                <c:pt idx="30">
                  <c:v>14.328498134133815</c:v>
                </c:pt>
                <c:pt idx="31">
                  <c:v>14.291304662341407</c:v>
                </c:pt>
                <c:pt idx="32">
                  <c:v>14.222934838378585</c:v>
                </c:pt>
                <c:pt idx="33">
                  <c:v>14.104704103934631</c:v>
                </c:pt>
                <c:pt idx="34">
                  <c:v>13.905280086574507</c:v>
                </c:pt>
                <c:pt idx="35">
                  <c:v>13.571026954043585</c:v>
                </c:pt>
                <c:pt idx="36">
                  <c:v>13.009150832066094</c:v>
                </c:pt>
                <c:pt idx="37">
                  <c:v>12.062112131919216</c:v>
                </c:pt>
                <c:pt idx="38">
                  <c:v>10.488764829572322</c:v>
                </c:pt>
                <c:pt idx="39">
                  <c:v>8.0454747380143861</c:v>
                </c:pt>
                <c:pt idx="40">
                  <c:v>4.9161133611399146</c:v>
                </c:pt>
                <c:pt idx="41">
                  <c:v>2.3565643432824035</c:v>
                </c:pt>
                <c:pt idx="42">
                  <c:v>1.8270807453416662</c:v>
                </c:pt>
              </c:numCache>
            </c:numRef>
          </c:yVal>
        </c:ser>
        <c:ser>
          <c:idx val="2"/>
          <c:order val="2"/>
          <c:spPr>
            <a:ln w="28575">
              <a:noFill/>
            </a:ln>
          </c:spPr>
          <c:xVal>
            <c:numRef>
              <c:f>Tabelle1!$S$22:$S$35</c:f>
              <c:numCache>
                <c:formatCode>General</c:formatCode>
                <c:ptCount val="14"/>
                <c:pt idx="0">
                  <c:v>0.6</c:v>
                </c:pt>
                <c:pt idx="1">
                  <c:v>0.8</c:v>
                </c:pt>
                <c:pt idx="2">
                  <c:v>1</c:v>
                </c:pt>
                <c:pt idx="3">
                  <c:v>1.3</c:v>
                </c:pt>
                <c:pt idx="4">
                  <c:v>1.5</c:v>
                </c:pt>
                <c:pt idx="5">
                  <c:v>1.7</c:v>
                </c:pt>
                <c:pt idx="6">
                  <c:v>3</c:v>
                </c:pt>
                <c:pt idx="7">
                  <c:v>4</c:v>
                </c:pt>
                <c:pt idx="8">
                  <c:v>4.4000000000000004</c:v>
                </c:pt>
                <c:pt idx="10">
                  <c:v>4.7</c:v>
                </c:pt>
                <c:pt idx="11">
                  <c:v>4.8</c:v>
                </c:pt>
                <c:pt idx="12">
                  <c:v>4.9000000000000004</c:v>
                </c:pt>
                <c:pt idx="13">
                  <c:v>5</c:v>
                </c:pt>
              </c:numCache>
            </c:numRef>
          </c:xVal>
          <c:yVal>
            <c:numRef>
              <c:f>Tabelle1!$U$22:$U$35</c:f>
              <c:numCache>
                <c:formatCode>General</c:formatCode>
                <c:ptCount val="14"/>
                <c:pt idx="2">
                  <c:v>15</c:v>
                </c:pt>
                <c:pt idx="3">
                  <c:v>18</c:v>
                </c:pt>
                <c:pt idx="4">
                  <c:v>19</c:v>
                </c:pt>
                <c:pt idx="5">
                  <c:v>19</c:v>
                </c:pt>
                <c:pt idx="6">
                  <c:v>19</c:v>
                </c:pt>
                <c:pt idx="7">
                  <c:v>20</c:v>
                </c:pt>
                <c:pt idx="8">
                  <c:v>19</c:v>
                </c:pt>
                <c:pt idx="10">
                  <c:v>18</c:v>
                </c:pt>
                <c:pt idx="13">
                  <c:v>12</c:v>
                </c:pt>
              </c:numCache>
            </c:numRef>
          </c:yVal>
        </c:ser>
        <c:ser>
          <c:idx val="3"/>
          <c:order val="3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Tabelle1!$U$65:$U$107</c:f>
              <c:numCache>
                <c:formatCode>General</c:formatCode>
                <c:ptCount val="43"/>
                <c:pt idx="0">
                  <c:v>0.79999999999999905</c:v>
                </c:pt>
                <c:pt idx="1">
                  <c:v>0.89999999999999902</c:v>
                </c:pt>
                <c:pt idx="2">
                  <c:v>1</c:v>
                </c:pt>
                <c:pt idx="3">
                  <c:v>1.1000000000000001</c:v>
                </c:pt>
                <c:pt idx="4">
                  <c:v>1.2</c:v>
                </c:pt>
                <c:pt idx="5">
                  <c:v>1.3</c:v>
                </c:pt>
                <c:pt idx="6">
                  <c:v>1.4</c:v>
                </c:pt>
                <c:pt idx="7">
                  <c:v>1.5</c:v>
                </c:pt>
                <c:pt idx="8">
                  <c:v>1.6</c:v>
                </c:pt>
                <c:pt idx="9">
                  <c:v>1.7</c:v>
                </c:pt>
                <c:pt idx="10">
                  <c:v>1.8</c:v>
                </c:pt>
                <c:pt idx="11">
                  <c:v>1.9</c:v>
                </c:pt>
                <c:pt idx="12">
                  <c:v>2</c:v>
                </c:pt>
                <c:pt idx="13">
                  <c:v>2.1</c:v>
                </c:pt>
                <c:pt idx="14">
                  <c:v>2.2000000000000002</c:v>
                </c:pt>
                <c:pt idx="15">
                  <c:v>2.2999999999999998</c:v>
                </c:pt>
                <c:pt idx="16">
                  <c:v>2.4</c:v>
                </c:pt>
                <c:pt idx="17">
                  <c:v>2.5</c:v>
                </c:pt>
                <c:pt idx="18">
                  <c:v>2.6</c:v>
                </c:pt>
                <c:pt idx="19">
                  <c:v>2.7</c:v>
                </c:pt>
                <c:pt idx="20">
                  <c:v>2.8</c:v>
                </c:pt>
                <c:pt idx="21">
                  <c:v>2.9</c:v>
                </c:pt>
                <c:pt idx="22">
                  <c:v>3</c:v>
                </c:pt>
                <c:pt idx="23">
                  <c:v>3.1</c:v>
                </c:pt>
                <c:pt idx="24">
                  <c:v>3.2</c:v>
                </c:pt>
                <c:pt idx="25">
                  <c:v>3.3</c:v>
                </c:pt>
                <c:pt idx="26">
                  <c:v>3.4</c:v>
                </c:pt>
                <c:pt idx="27">
                  <c:v>3.5</c:v>
                </c:pt>
                <c:pt idx="28">
                  <c:v>3.6</c:v>
                </c:pt>
                <c:pt idx="29">
                  <c:v>3.7</c:v>
                </c:pt>
                <c:pt idx="30">
                  <c:v>3.8</c:v>
                </c:pt>
                <c:pt idx="31">
                  <c:v>3.9</c:v>
                </c:pt>
                <c:pt idx="32">
                  <c:v>4</c:v>
                </c:pt>
                <c:pt idx="33">
                  <c:v>4.0999999999999996</c:v>
                </c:pt>
                <c:pt idx="34">
                  <c:v>4.2</c:v>
                </c:pt>
                <c:pt idx="35">
                  <c:v>4.3</c:v>
                </c:pt>
                <c:pt idx="36">
                  <c:v>4.4000000000000004</c:v>
                </c:pt>
                <c:pt idx="37">
                  <c:v>4.5</c:v>
                </c:pt>
                <c:pt idx="38">
                  <c:v>4.5999999999999996</c:v>
                </c:pt>
                <c:pt idx="39">
                  <c:v>4.7</c:v>
                </c:pt>
                <c:pt idx="40">
                  <c:v>4.8</c:v>
                </c:pt>
                <c:pt idx="41">
                  <c:v>4.9000000000000004</c:v>
                </c:pt>
                <c:pt idx="42">
                  <c:v>5</c:v>
                </c:pt>
              </c:numCache>
            </c:numRef>
          </c:xVal>
          <c:yVal>
            <c:numRef>
              <c:f>Tabelle1!$W$65:$W$107</c:f>
              <c:numCache>
                <c:formatCode>General</c:formatCode>
                <c:ptCount val="43"/>
                <c:pt idx="2">
                  <c:v>13.231512425985242</c:v>
                </c:pt>
                <c:pt idx="3">
                  <c:v>15.717330374750304</c:v>
                </c:pt>
                <c:pt idx="4">
                  <c:v>17.036443807229432</c:v>
                </c:pt>
                <c:pt idx="5">
                  <c:v>17.776783951848323</c:v>
                </c:pt>
                <c:pt idx="6">
                  <c:v>18.218580703465747</c:v>
                </c:pt>
                <c:pt idx="7">
                  <c:v>18.497043167105709</c:v>
                </c:pt>
                <c:pt idx="8">
                  <c:v>18.681025568587806</c:v>
                </c:pt>
                <c:pt idx="9">
                  <c:v>18.807684274454878</c:v>
                </c:pt>
                <c:pt idx="10">
                  <c:v>18.898159533752647</c:v>
                </c:pt>
                <c:pt idx="11">
                  <c:v>18.965047575075978</c:v>
                </c:pt>
                <c:pt idx="12">
                  <c:v>19.016158711165119</c:v>
                </c:pt>
                <c:pt idx="13">
                  <c:v>19.056504820233538</c:v>
                </c:pt>
                <c:pt idx="14">
                  <c:v>19.089398654375231</c:v>
                </c:pt>
                <c:pt idx="15">
                  <c:v>19.11708633275164</c:v>
                </c:pt>
                <c:pt idx="16">
                  <c:v>19.141123907380326</c:v>
                </c:pt>
                <c:pt idx="17">
                  <c:v>19.162608141673068</c:v>
                </c:pt>
                <c:pt idx="18">
                  <c:v>19.182321231064677</c:v>
                </c:pt>
                <c:pt idx="19">
                  <c:v>19.200822912130789</c:v>
                </c:pt>
                <c:pt idx="20">
                  <c:v>19.218509154751978</c:v>
                </c:pt>
                <c:pt idx="21">
                  <c:v>19.235648583621931</c:v>
                </c:pt>
                <c:pt idx="22">
                  <c:v>19.252403001167096</c:v>
                </c:pt>
                <c:pt idx="23">
                  <c:v>19.268835338058064</c:v>
                </c:pt>
                <c:pt idx="24">
                  <c:v>19.284906164971147</c:v>
                </c:pt>
                <c:pt idx="25">
                  <c:v>19.300457997466083</c:v>
                </c:pt>
                <c:pt idx="26">
                  <c:v>19.31518456059684</c:v>
                </c:pt>
                <c:pt idx="27">
                  <c:v>19.328579455961417</c:v>
                </c:pt>
                <c:pt idx="28">
                  <c:v>19.339854594401061</c:v>
                </c:pt>
                <c:pt idx="29">
                  <c:v>19.347812185310488</c:v>
                </c:pt>
                <c:pt idx="30">
                  <c:v>19.350643011692988</c:v>
                </c:pt>
                <c:pt idx="31">
                  <c:v>19.345604523504111</c:v>
                </c:pt>
                <c:pt idx="32">
                  <c:v>19.328498134133817</c:v>
                </c:pt>
                <c:pt idx="33">
                  <c:v>19.292803072380259</c:v>
                </c:pt>
                <c:pt idx="34">
                  <c:v>19.228209634130231</c:v>
                </c:pt>
                <c:pt idx="35">
                  <c:v>19.118082046252553</c:v>
                </c:pt>
                <c:pt idx="36">
                  <c:v>18.934993109446662</c:v>
                </c:pt>
                <c:pt idx="37">
                  <c:v>18.632818335715246</c:v>
                </c:pt>
                <c:pt idx="38">
                  <c:v>18.13306746971859</c:v>
                </c:pt>
                <c:pt idx="39">
                  <c:v>17.303686794374855</c:v>
                </c:pt>
                <c:pt idx="40">
                  <c:v>15.938634092701349</c:v>
                </c:pt>
                <c:pt idx="41">
                  <c:v>13.795675285083757</c:v>
                </c:pt>
                <c:pt idx="42">
                  <c:v>10.875065325135688</c:v>
                </c:pt>
              </c:numCache>
            </c:numRef>
          </c:yVal>
        </c:ser>
        <c:axId val="108136704"/>
        <c:axId val="108147072"/>
      </c:scatterChart>
      <c:valAx>
        <c:axId val="1081367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Frq /GHz</a:t>
                </a:r>
              </a:p>
            </c:rich>
          </c:tx>
        </c:title>
        <c:numFmt formatCode="General" sourceLinked="1"/>
        <c:tickLblPos val="nextTo"/>
        <c:crossAx val="108147072"/>
        <c:crosses val="autoZero"/>
        <c:crossBetween val="midCat"/>
      </c:valAx>
      <c:valAx>
        <c:axId val="108147072"/>
        <c:scaling>
          <c:orientation val="minMax"/>
          <c:max val="20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Pout / dBm</a:t>
                </a:r>
              </a:p>
            </c:rich>
          </c:tx>
        </c:title>
        <c:numFmt formatCode="General" sourceLinked="1"/>
        <c:tickLblPos val="nextTo"/>
        <c:crossAx val="108136704"/>
        <c:crosses val="autoZero"/>
        <c:crossBetween val="midCat"/>
      </c:valAx>
    </c:plotArea>
    <c:plotVisOnly val="1"/>
  </c:chart>
  <c:txPr>
    <a:bodyPr/>
    <a:lstStyle/>
    <a:p>
      <a:pPr>
        <a:defRPr sz="1200"/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catterChart>
        <c:scatterStyle val="lineMarker"/>
        <c:ser>
          <c:idx val="0"/>
          <c:order val="0"/>
          <c:tx>
            <c:strRef>
              <c:f>Tabelle1!$D$17</c:f>
              <c:strCache>
                <c:ptCount val="1"/>
                <c:pt idx="0">
                  <c:v>0,6</c:v>
                </c:pt>
              </c:strCache>
            </c:strRef>
          </c:tx>
          <c:spPr>
            <a:ln w="28575">
              <a:noFill/>
            </a:ln>
          </c:spPr>
          <c:xVal>
            <c:numRef>
              <c:f>Tabelle1!$C$18:$C$26</c:f>
              <c:numCache>
                <c:formatCode>General</c:formatCode>
                <c:ptCount val="9"/>
                <c:pt idx="0">
                  <c:v>-8</c:v>
                </c:pt>
                <c:pt idx="1">
                  <c:v>-4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10</c:v>
                </c:pt>
                <c:pt idx="8">
                  <c:v>12</c:v>
                </c:pt>
              </c:numCache>
            </c:numRef>
          </c:xVal>
          <c:yVal>
            <c:numRef>
              <c:f>Tabelle1!$D$18:$D$26</c:f>
              <c:numCache>
                <c:formatCode>General</c:formatCode>
                <c:ptCount val="9"/>
                <c:pt idx="2">
                  <c:v>0</c:v>
                </c:pt>
              </c:numCache>
            </c:numRef>
          </c:yVal>
        </c:ser>
        <c:ser>
          <c:idx val="1"/>
          <c:order val="1"/>
          <c:tx>
            <c:strRef>
              <c:f>Tabelle1!$E$17</c:f>
              <c:strCache>
                <c:ptCount val="1"/>
                <c:pt idx="0">
                  <c:v>0,8</c:v>
                </c:pt>
              </c:strCache>
            </c:strRef>
          </c:tx>
          <c:spPr>
            <a:ln w="28575">
              <a:noFill/>
            </a:ln>
          </c:spPr>
          <c:xVal>
            <c:numRef>
              <c:f>Tabelle1!$C$18:$C$26</c:f>
              <c:numCache>
                <c:formatCode>General</c:formatCode>
                <c:ptCount val="9"/>
                <c:pt idx="0">
                  <c:v>-8</c:v>
                </c:pt>
                <c:pt idx="1">
                  <c:v>-4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10</c:v>
                </c:pt>
                <c:pt idx="8">
                  <c:v>12</c:v>
                </c:pt>
              </c:numCache>
            </c:numRef>
          </c:xVal>
          <c:yVal>
            <c:numRef>
              <c:f>Tabelle1!$E$18:$E$26</c:f>
              <c:numCache>
                <c:formatCode>General</c:formatCode>
                <c:ptCount val="9"/>
                <c:pt idx="2">
                  <c:v>0</c:v>
                </c:pt>
              </c:numCache>
            </c:numRef>
          </c:yVal>
        </c:ser>
        <c:ser>
          <c:idx val="2"/>
          <c:order val="2"/>
          <c:tx>
            <c:strRef>
              <c:f>Tabelle1!$F$17</c:f>
              <c:strCache>
                <c:ptCount val="1"/>
                <c:pt idx="0">
                  <c:v>1</c:v>
                </c:pt>
              </c:strCache>
            </c:strRef>
          </c:tx>
          <c:spPr>
            <a:ln w="28575">
              <a:noFill/>
            </a:ln>
          </c:spPr>
          <c:xVal>
            <c:numRef>
              <c:f>Tabelle1!$C$18:$C$26</c:f>
              <c:numCache>
                <c:formatCode>General</c:formatCode>
                <c:ptCount val="9"/>
                <c:pt idx="0">
                  <c:v>-8</c:v>
                </c:pt>
                <c:pt idx="1">
                  <c:v>-4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10</c:v>
                </c:pt>
                <c:pt idx="8">
                  <c:v>12</c:v>
                </c:pt>
              </c:numCache>
            </c:numRef>
          </c:xVal>
          <c:yVal>
            <c:numRef>
              <c:f>Tabelle1!$F$18:$F$26</c:f>
              <c:numCache>
                <c:formatCode>General</c:formatCode>
                <c:ptCount val="9"/>
                <c:pt idx="2">
                  <c:v>0</c:v>
                </c:pt>
                <c:pt idx="4">
                  <c:v>0</c:v>
                </c:pt>
                <c:pt idx="7">
                  <c:v>-2</c:v>
                </c:pt>
              </c:numCache>
            </c:numRef>
          </c:yVal>
        </c:ser>
        <c:ser>
          <c:idx val="3"/>
          <c:order val="3"/>
          <c:tx>
            <c:strRef>
              <c:f>Tabelle1!$G$17</c:f>
              <c:strCache>
                <c:ptCount val="1"/>
                <c:pt idx="0">
                  <c:v>1,3</c:v>
                </c:pt>
              </c:strCache>
            </c:strRef>
          </c:tx>
          <c:spPr>
            <a:ln w="28575">
              <a:noFill/>
            </a:ln>
          </c:spPr>
          <c:xVal>
            <c:numRef>
              <c:f>Tabelle1!$C$18:$C$26</c:f>
              <c:numCache>
                <c:formatCode>General</c:formatCode>
                <c:ptCount val="9"/>
                <c:pt idx="0">
                  <c:v>-8</c:v>
                </c:pt>
                <c:pt idx="1">
                  <c:v>-4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10</c:v>
                </c:pt>
                <c:pt idx="8">
                  <c:v>12</c:v>
                </c:pt>
              </c:numCache>
            </c:numRef>
          </c:xVal>
          <c:yVal>
            <c:numRef>
              <c:f>Tabelle1!$G$18:$G$26</c:f>
              <c:numCache>
                <c:formatCode>General</c:formatCode>
                <c:ptCount val="9"/>
                <c:pt idx="2">
                  <c:v>0</c:v>
                </c:pt>
                <c:pt idx="4">
                  <c:v>-1</c:v>
                </c:pt>
                <c:pt idx="6">
                  <c:v>-4</c:v>
                </c:pt>
                <c:pt idx="7">
                  <c:v>-5</c:v>
                </c:pt>
                <c:pt idx="8">
                  <c:v>-6</c:v>
                </c:pt>
              </c:numCache>
            </c:numRef>
          </c:yVal>
        </c:ser>
        <c:ser>
          <c:idx val="4"/>
          <c:order val="4"/>
          <c:tx>
            <c:strRef>
              <c:f>Tabelle1!$H$17</c:f>
              <c:strCache>
                <c:ptCount val="1"/>
                <c:pt idx="0">
                  <c:v>1,5</c:v>
                </c:pt>
              </c:strCache>
            </c:strRef>
          </c:tx>
          <c:spPr>
            <a:ln w="28575">
              <a:noFill/>
            </a:ln>
          </c:spPr>
          <c:xVal>
            <c:numRef>
              <c:f>Tabelle1!$C$18:$C$26</c:f>
              <c:numCache>
                <c:formatCode>General</c:formatCode>
                <c:ptCount val="9"/>
                <c:pt idx="0">
                  <c:v>-8</c:v>
                </c:pt>
                <c:pt idx="1">
                  <c:v>-4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10</c:v>
                </c:pt>
                <c:pt idx="8">
                  <c:v>12</c:v>
                </c:pt>
              </c:numCache>
            </c:numRef>
          </c:xVal>
          <c:yVal>
            <c:numRef>
              <c:f>Tabelle1!$H$18:$H$26</c:f>
              <c:numCache>
                <c:formatCode>General</c:formatCode>
                <c:ptCount val="9"/>
                <c:pt idx="2">
                  <c:v>0</c:v>
                </c:pt>
                <c:pt idx="4">
                  <c:v>-1</c:v>
                </c:pt>
                <c:pt idx="6">
                  <c:v>-3</c:v>
                </c:pt>
                <c:pt idx="7">
                  <c:v>-5</c:v>
                </c:pt>
              </c:numCache>
            </c:numRef>
          </c:yVal>
        </c:ser>
        <c:ser>
          <c:idx val="5"/>
          <c:order val="5"/>
          <c:tx>
            <c:strRef>
              <c:f>Tabelle1!$I$17</c:f>
              <c:strCache>
                <c:ptCount val="1"/>
                <c:pt idx="0">
                  <c:v>1,7</c:v>
                </c:pt>
              </c:strCache>
            </c:strRef>
          </c:tx>
          <c:spPr>
            <a:ln w="28575">
              <a:noFill/>
            </a:ln>
          </c:spPr>
          <c:xVal>
            <c:numRef>
              <c:f>Tabelle1!$C$18:$C$26</c:f>
              <c:numCache>
                <c:formatCode>General</c:formatCode>
                <c:ptCount val="9"/>
                <c:pt idx="0">
                  <c:v>-8</c:v>
                </c:pt>
                <c:pt idx="1">
                  <c:v>-4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10</c:v>
                </c:pt>
                <c:pt idx="8">
                  <c:v>12</c:v>
                </c:pt>
              </c:numCache>
            </c:numRef>
          </c:xVal>
          <c:yVal>
            <c:numRef>
              <c:f>Tabelle1!$I$18:$I$26</c:f>
              <c:numCache>
                <c:formatCode>General</c:formatCode>
                <c:ptCount val="9"/>
                <c:pt idx="2">
                  <c:v>0</c:v>
                </c:pt>
                <c:pt idx="6">
                  <c:v>-3</c:v>
                </c:pt>
                <c:pt idx="7">
                  <c:v>-5</c:v>
                </c:pt>
              </c:numCache>
            </c:numRef>
          </c:yVal>
        </c:ser>
        <c:ser>
          <c:idx val="6"/>
          <c:order val="6"/>
          <c:tx>
            <c:strRef>
              <c:f>Tabelle1!$J$17</c:f>
              <c:strCache>
                <c:ptCount val="1"/>
                <c:pt idx="0">
                  <c:v>3</c:v>
                </c:pt>
              </c:strCache>
            </c:strRef>
          </c:tx>
          <c:spPr>
            <a:ln w="28575">
              <a:noFill/>
            </a:ln>
          </c:spPr>
          <c:xVal>
            <c:numRef>
              <c:f>Tabelle1!$C$18:$C$26</c:f>
              <c:numCache>
                <c:formatCode>General</c:formatCode>
                <c:ptCount val="9"/>
                <c:pt idx="0">
                  <c:v>-8</c:v>
                </c:pt>
                <c:pt idx="1">
                  <c:v>-4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10</c:v>
                </c:pt>
                <c:pt idx="8">
                  <c:v>12</c:v>
                </c:pt>
              </c:numCache>
            </c:numRef>
          </c:xVal>
          <c:yVal>
            <c:numRef>
              <c:f>Tabelle1!$J$18:$J$26</c:f>
              <c:numCache>
                <c:formatCode>General</c:formatCode>
                <c:ptCount val="9"/>
                <c:pt idx="2">
                  <c:v>0</c:v>
                </c:pt>
                <c:pt idx="3">
                  <c:v>0</c:v>
                </c:pt>
                <c:pt idx="4">
                  <c:v>-1</c:v>
                </c:pt>
                <c:pt idx="5">
                  <c:v>-2</c:v>
                </c:pt>
                <c:pt idx="6">
                  <c:v>-3</c:v>
                </c:pt>
                <c:pt idx="7">
                  <c:v>-5</c:v>
                </c:pt>
              </c:numCache>
            </c:numRef>
          </c:yVal>
        </c:ser>
        <c:ser>
          <c:idx val="7"/>
          <c:order val="7"/>
          <c:tx>
            <c:strRef>
              <c:f>Tabelle1!$K$17</c:f>
              <c:strCache>
                <c:ptCount val="1"/>
                <c:pt idx="0">
                  <c:v>4</c:v>
                </c:pt>
              </c:strCache>
            </c:strRef>
          </c:tx>
          <c:spPr>
            <a:ln w="28575">
              <a:noFill/>
            </a:ln>
          </c:spPr>
          <c:xVal>
            <c:numRef>
              <c:f>Tabelle1!$C$18:$C$26</c:f>
              <c:numCache>
                <c:formatCode>General</c:formatCode>
                <c:ptCount val="9"/>
                <c:pt idx="0">
                  <c:v>-8</c:v>
                </c:pt>
                <c:pt idx="1">
                  <c:v>-4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10</c:v>
                </c:pt>
                <c:pt idx="8">
                  <c:v>12</c:v>
                </c:pt>
              </c:numCache>
            </c:numRef>
          </c:xVal>
          <c:yVal>
            <c:numRef>
              <c:f>Tabelle1!$K$18:$K$26</c:f>
              <c:numCache>
                <c:formatCode>General</c:formatCode>
                <c:ptCount val="9"/>
                <c:pt idx="2">
                  <c:v>0</c:v>
                </c:pt>
                <c:pt idx="4">
                  <c:v>-1</c:v>
                </c:pt>
                <c:pt idx="6">
                  <c:v>-3</c:v>
                </c:pt>
                <c:pt idx="7">
                  <c:v>-5</c:v>
                </c:pt>
              </c:numCache>
            </c:numRef>
          </c:yVal>
        </c:ser>
        <c:ser>
          <c:idx val="8"/>
          <c:order val="8"/>
          <c:tx>
            <c:strRef>
              <c:f>Tabelle1!$L$17</c:f>
              <c:strCache>
                <c:ptCount val="1"/>
                <c:pt idx="0">
                  <c:v>4,4</c:v>
                </c:pt>
              </c:strCache>
            </c:strRef>
          </c:tx>
          <c:spPr>
            <a:ln w="28575">
              <a:noFill/>
            </a:ln>
          </c:spPr>
          <c:xVal>
            <c:numRef>
              <c:f>Tabelle1!$C$18:$C$26</c:f>
              <c:numCache>
                <c:formatCode>General</c:formatCode>
                <c:ptCount val="9"/>
                <c:pt idx="0">
                  <c:v>-8</c:v>
                </c:pt>
                <c:pt idx="1">
                  <c:v>-4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10</c:v>
                </c:pt>
                <c:pt idx="8">
                  <c:v>12</c:v>
                </c:pt>
              </c:numCache>
            </c:numRef>
          </c:xVal>
          <c:yVal>
            <c:numRef>
              <c:f>Tabelle1!$L$18:$L$26</c:f>
              <c:numCache>
                <c:formatCode>General</c:formatCode>
                <c:ptCount val="9"/>
                <c:pt idx="2">
                  <c:v>0</c:v>
                </c:pt>
                <c:pt idx="4">
                  <c:v>0</c:v>
                </c:pt>
                <c:pt idx="6">
                  <c:v>-1</c:v>
                </c:pt>
                <c:pt idx="7">
                  <c:v>-3</c:v>
                </c:pt>
              </c:numCache>
            </c:numRef>
          </c:yVal>
        </c:ser>
        <c:ser>
          <c:idx val="9"/>
          <c:order val="9"/>
          <c:tx>
            <c:strRef>
              <c:f>Tabelle1!$M$17</c:f>
              <c:strCache>
                <c:ptCount val="1"/>
                <c:pt idx="0">
                  <c:v>4,6</c:v>
                </c:pt>
              </c:strCache>
            </c:strRef>
          </c:tx>
          <c:spPr>
            <a:ln w="28575">
              <a:noFill/>
            </a:ln>
          </c:spPr>
          <c:xVal>
            <c:numRef>
              <c:f>Tabelle1!$C$18:$C$26</c:f>
              <c:numCache>
                <c:formatCode>General</c:formatCode>
                <c:ptCount val="9"/>
                <c:pt idx="0">
                  <c:v>-8</c:v>
                </c:pt>
                <c:pt idx="1">
                  <c:v>-4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10</c:v>
                </c:pt>
                <c:pt idx="8">
                  <c:v>12</c:v>
                </c:pt>
              </c:numCache>
            </c:numRef>
          </c:xVal>
          <c:yVal>
            <c:numRef>
              <c:f>Tabelle1!$M$18:$M$26</c:f>
              <c:numCache>
                <c:formatCode>General</c:formatCode>
                <c:ptCount val="9"/>
                <c:pt idx="2">
                  <c:v>0</c:v>
                </c:pt>
                <c:pt idx="4">
                  <c:v>0</c:v>
                </c:pt>
                <c:pt idx="6">
                  <c:v>-1</c:v>
                </c:pt>
                <c:pt idx="7">
                  <c:v>-1</c:v>
                </c:pt>
                <c:pt idx="8">
                  <c:v>-3</c:v>
                </c:pt>
              </c:numCache>
            </c:numRef>
          </c:yVal>
        </c:ser>
        <c:ser>
          <c:idx val="10"/>
          <c:order val="10"/>
          <c:tx>
            <c:strRef>
              <c:f>Tabelle1!$N$17</c:f>
              <c:strCache>
                <c:ptCount val="1"/>
                <c:pt idx="0">
                  <c:v>4,7</c:v>
                </c:pt>
              </c:strCache>
            </c:strRef>
          </c:tx>
          <c:spPr>
            <a:ln w="28575">
              <a:noFill/>
            </a:ln>
          </c:spPr>
          <c:xVal>
            <c:numRef>
              <c:f>Tabelle1!$C$18:$C$26</c:f>
              <c:numCache>
                <c:formatCode>General</c:formatCode>
                <c:ptCount val="9"/>
                <c:pt idx="0">
                  <c:v>-8</c:v>
                </c:pt>
                <c:pt idx="1">
                  <c:v>-4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10</c:v>
                </c:pt>
                <c:pt idx="8">
                  <c:v>12</c:v>
                </c:pt>
              </c:numCache>
            </c:numRef>
          </c:xVal>
          <c:yVal>
            <c:numRef>
              <c:f>Tabelle1!$N$18:$N$26</c:f>
              <c:numCache>
                <c:formatCode>General</c:formatCode>
                <c:ptCount val="9"/>
                <c:pt idx="2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-1</c:v>
                </c:pt>
              </c:numCache>
            </c:numRef>
          </c:yVal>
        </c:ser>
        <c:ser>
          <c:idx val="11"/>
          <c:order val="11"/>
          <c:tx>
            <c:strRef>
              <c:f>Tabelle1!$O$17</c:f>
              <c:strCache>
                <c:ptCount val="1"/>
                <c:pt idx="0">
                  <c:v>4,8</c:v>
                </c:pt>
              </c:strCache>
            </c:strRef>
          </c:tx>
          <c:spPr>
            <a:ln w="28575">
              <a:noFill/>
            </a:ln>
          </c:spPr>
          <c:xVal>
            <c:numRef>
              <c:f>Tabelle1!$C$18:$C$26</c:f>
              <c:numCache>
                <c:formatCode>General</c:formatCode>
                <c:ptCount val="9"/>
                <c:pt idx="0">
                  <c:v>-8</c:v>
                </c:pt>
                <c:pt idx="1">
                  <c:v>-4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10</c:v>
                </c:pt>
                <c:pt idx="8">
                  <c:v>12</c:v>
                </c:pt>
              </c:numCache>
            </c:numRef>
          </c:xVal>
          <c:yVal>
            <c:numRef>
              <c:f>Tabelle1!$O$18:$O$26</c:f>
              <c:numCache>
                <c:formatCode>General</c:formatCode>
                <c:ptCount val="9"/>
                <c:pt idx="2">
                  <c:v>0</c:v>
                </c:pt>
              </c:numCache>
            </c:numRef>
          </c:yVal>
        </c:ser>
        <c:ser>
          <c:idx val="12"/>
          <c:order val="12"/>
          <c:tx>
            <c:strRef>
              <c:f>Tabelle1!$P$17</c:f>
              <c:strCache>
                <c:ptCount val="1"/>
                <c:pt idx="0">
                  <c:v>4,9</c:v>
                </c:pt>
              </c:strCache>
            </c:strRef>
          </c:tx>
          <c:spPr>
            <a:ln w="28575">
              <a:noFill/>
            </a:ln>
          </c:spPr>
          <c:xVal>
            <c:numRef>
              <c:f>Tabelle1!$C$18:$C$26</c:f>
              <c:numCache>
                <c:formatCode>General</c:formatCode>
                <c:ptCount val="9"/>
                <c:pt idx="0">
                  <c:v>-8</c:v>
                </c:pt>
                <c:pt idx="1">
                  <c:v>-4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10</c:v>
                </c:pt>
                <c:pt idx="8">
                  <c:v>12</c:v>
                </c:pt>
              </c:numCache>
            </c:numRef>
          </c:xVal>
          <c:yVal>
            <c:numRef>
              <c:f>Tabelle1!$P$18:$P$26</c:f>
              <c:numCache>
                <c:formatCode>General</c:formatCode>
                <c:ptCount val="9"/>
                <c:pt idx="2">
                  <c:v>0</c:v>
                </c:pt>
              </c:numCache>
            </c:numRef>
          </c:yVal>
        </c:ser>
        <c:ser>
          <c:idx val="13"/>
          <c:order val="13"/>
          <c:tx>
            <c:strRef>
              <c:f>Tabelle1!$Q$17</c:f>
              <c:strCache>
                <c:ptCount val="1"/>
                <c:pt idx="0">
                  <c:v>5</c:v>
                </c:pt>
              </c:strCache>
            </c:strRef>
          </c:tx>
          <c:spPr>
            <a:ln w="28575">
              <a:noFill/>
            </a:ln>
          </c:spPr>
          <c:xVal>
            <c:numRef>
              <c:f>Tabelle1!$C$18:$C$26</c:f>
              <c:numCache>
                <c:formatCode>General</c:formatCode>
                <c:ptCount val="9"/>
                <c:pt idx="0">
                  <c:v>-8</c:v>
                </c:pt>
                <c:pt idx="1">
                  <c:v>-4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10</c:v>
                </c:pt>
                <c:pt idx="8">
                  <c:v>12</c:v>
                </c:pt>
              </c:numCache>
            </c:numRef>
          </c:xVal>
          <c:yVal>
            <c:numRef>
              <c:f>Tabelle1!$Q$18:$Q$26</c:f>
              <c:numCache>
                <c:formatCode>General</c:formatCode>
                <c:ptCount val="9"/>
                <c:pt idx="2">
                  <c:v>0</c:v>
                </c:pt>
                <c:pt idx="4">
                  <c:v>0</c:v>
                </c:pt>
                <c:pt idx="7">
                  <c:v>0</c:v>
                </c:pt>
              </c:numCache>
            </c:numRef>
          </c:yVal>
        </c:ser>
        <c:axId val="108348160"/>
        <c:axId val="108349696"/>
      </c:scatterChart>
      <c:valAx>
        <c:axId val="108348160"/>
        <c:scaling>
          <c:orientation val="minMax"/>
        </c:scaling>
        <c:axPos val="b"/>
        <c:numFmt formatCode="General" sourceLinked="1"/>
        <c:tickLblPos val="nextTo"/>
        <c:crossAx val="108349696"/>
        <c:crosses val="autoZero"/>
        <c:crossBetween val="midCat"/>
      </c:valAx>
      <c:valAx>
        <c:axId val="108349696"/>
        <c:scaling>
          <c:orientation val="minMax"/>
        </c:scaling>
        <c:axPos val="l"/>
        <c:majorGridlines/>
        <c:numFmt formatCode="General" sourceLinked="1"/>
        <c:tickLblPos val="nextTo"/>
        <c:crossAx val="10834816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/>
              <a:t>3 GHz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Tabelle1!$J$17</c:f>
              <c:strCache>
                <c:ptCount val="1"/>
                <c:pt idx="0">
                  <c:v>3</c:v>
                </c:pt>
              </c:strCache>
            </c:strRef>
          </c:tx>
          <c:spPr>
            <a:ln w="28575">
              <a:noFill/>
            </a:ln>
          </c:spPr>
          <c:trendline>
            <c:trendlineType val="log"/>
          </c:trendline>
          <c:trendline>
            <c:trendlineType val="poly"/>
            <c:order val="2"/>
            <c:intercept val="0"/>
            <c:dispEq val="1"/>
            <c:trendlineLbl>
              <c:layout>
                <c:manualLayout>
                  <c:x val="0.13168722659667542"/>
                  <c:y val="-0.69874963546223401"/>
                </c:manualLayout>
              </c:layout>
              <c:numFmt formatCode="#,##0.00000" sourceLinked="0"/>
            </c:trendlineLbl>
          </c:trendline>
          <c:xVal>
            <c:numRef>
              <c:f>Tabelle1!$C$20:$C$26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</c:numCache>
            </c:numRef>
          </c:xVal>
          <c:yVal>
            <c:numRef>
              <c:f>Tabelle1!$J$20:$J$26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-1</c:v>
                </c:pt>
                <c:pt idx="3">
                  <c:v>-2</c:v>
                </c:pt>
                <c:pt idx="4">
                  <c:v>-3</c:v>
                </c:pt>
                <c:pt idx="5">
                  <c:v>-5</c:v>
                </c:pt>
              </c:numCache>
            </c:numRef>
          </c:yVal>
        </c:ser>
        <c:axId val="108381312"/>
        <c:axId val="108383232"/>
      </c:scatterChart>
      <c:valAx>
        <c:axId val="1083813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Pin</a:t>
                </a:r>
                <a:r>
                  <a:rPr lang="de-DE" baseline="0"/>
                  <a:t> (dBm)</a:t>
                </a:r>
                <a:endParaRPr lang="de-DE"/>
              </a:p>
            </c:rich>
          </c:tx>
          <c:layout/>
        </c:title>
        <c:numFmt formatCode="General" sourceLinked="1"/>
        <c:tickLblPos val="nextTo"/>
        <c:crossAx val="108383232"/>
        <c:crosses val="autoZero"/>
        <c:crossBetween val="midCat"/>
      </c:valAx>
      <c:valAx>
        <c:axId val="10838323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Deviation from lin gain (dB)</a:t>
                </a:r>
              </a:p>
            </c:rich>
          </c:tx>
          <c:layout/>
        </c:title>
        <c:numFmt formatCode="General" sourceLinked="1"/>
        <c:tickLblPos val="nextTo"/>
        <c:crossAx val="108381312"/>
        <c:crosses val="autoZero"/>
        <c:crossBetween val="midCat"/>
      </c:valAx>
    </c:plotArea>
    <c:plotVisOnly val="1"/>
  </c:chart>
  <c:txPr>
    <a:bodyPr/>
    <a:lstStyle/>
    <a:p>
      <a:pPr>
        <a:defRPr sz="1050"/>
      </a:pPr>
      <a:endParaRPr lang="de-DE"/>
    </a:p>
  </c:txPr>
  <c:printSettings>
    <c:headerFooter/>
    <c:pageMargins b="0.78740157499999996" l="0.70000000000000007" r="0.70000000000000007" t="0.78740157499999996" header="0.30000000000000016" footer="0.30000000000000016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</c:trendline>
          <c:xVal>
            <c:numRef>
              <c:f>Tabelle1!$C$7:$C$15</c:f>
              <c:numCache>
                <c:formatCode>General</c:formatCode>
                <c:ptCount val="9"/>
                <c:pt idx="0">
                  <c:v>-8</c:v>
                </c:pt>
                <c:pt idx="1">
                  <c:v>-4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10</c:v>
                </c:pt>
                <c:pt idx="8">
                  <c:v>12</c:v>
                </c:pt>
              </c:numCache>
            </c:numRef>
          </c:xVal>
          <c:yVal>
            <c:numRef>
              <c:f>Tabelle1!$J$7:$J$15</c:f>
              <c:numCache>
                <c:formatCode>General</c:formatCode>
                <c:ptCount val="9"/>
                <c:pt idx="0">
                  <c:v>6</c:v>
                </c:pt>
                <c:pt idx="1">
                  <c:v>10</c:v>
                </c:pt>
                <c:pt idx="2">
                  <c:v>14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19</c:v>
                </c:pt>
              </c:numCache>
            </c:numRef>
          </c:yVal>
        </c:ser>
        <c:axId val="108415232"/>
        <c:axId val="108425216"/>
      </c:scatterChart>
      <c:valAx>
        <c:axId val="108415232"/>
        <c:scaling>
          <c:orientation val="minMax"/>
        </c:scaling>
        <c:axPos val="b"/>
        <c:numFmt formatCode="General" sourceLinked="1"/>
        <c:tickLblPos val="nextTo"/>
        <c:crossAx val="108425216"/>
        <c:crosses val="autoZero"/>
        <c:crossBetween val="midCat"/>
      </c:valAx>
      <c:valAx>
        <c:axId val="108425216"/>
        <c:scaling>
          <c:orientation val="minMax"/>
        </c:scaling>
        <c:axPos val="l"/>
        <c:majorGridlines/>
        <c:numFmt formatCode="General" sourceLinked="1"/>
        <c:tickLblPos val="nextTo"/>
        <c:crossAx val="10841523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Tabelle1!$S$22:$S$35</c:f>
              <c:numCache>
                <c:formatCode>General</c:formatCode>
                <c:ptCount val="14"/>
                <c:pt idx="0">
                  <c:v>0.6</c:v>
                </c:pt>
                <c:pt idx="1">
                  <c:v>0.8</c:v>
                </c:pt>
                <c:pt idx="2">
                  <c:v>1</c:v>
                </c:pt>
                <c:pt idx="3">
                  <c:v>1.3</c:v>
                </c:pt>
                <c:pt idx="4">
                  <c:v>1.5</c:v>
                </c:pt>
                <c:pt idx="5">
                  <c:v>1.7</c:v>
                </c:pt>
                <c:pt idx="6">
                  <c:v>3</c:v>
                </c:pt>
                <c:pt idx="7">
                  <c:v>4</c:v>
                </c:pt>
                <c:pt idx="8">
                  <c:v>4.4000000000000004</c:v>
                </c:pt>
                <c:pt idx="10">
                  <c:v>4.7</c:v>
                </c:pt>
                <c:pt idx="11">
                  <c:v>4.8</c:v>
                </c:pt>
                <c:pt idx="12">
                  <c:v>4.9000000000000004</c:v>
                </c:pt>
                <c:pt idx="13">
                  <c:v>5</c:v>
                </c:pt>
              </c:numCache>
            </c:numRef>
          </c:xVal>
          <c:yVal>
            <c:numRef>
              <c:f>Tabelle1!$U$22:$U$35</c:f>
              <c:numCache>
                <c:formatCode>General</c:formatCode>
                <c:ptCount val="14"/>
                <c:pt idx="2">
                  <c:v>15</c:v>
                </c:pt>
                <c:pt idx="3">
                  <c:v>18</c:v>
                </c:pt>
                <c:pt idx="4">
                  <c:v>19</c:v>
                </c:pt>
                <c:pt idx="5">
                  <c:v>19</c:v>
                </c:pt>
                <c:pt idx="6">
                  <c:v>19</c:v>
                </c:pt>
                <c:pt idx="7">
                  <c:v>20</c:v>
                </c:pt>
                <c:pt idx="8">
                  <c:v>19</c:v>
                </c:pt>
                <c:pt idx="10">
                  <c:v>18</c:v>
                </c:pt>
                <c:pt idx="13">
                  <c:v>12</c:v>
                </c:pt>
              </c:numCache>
            </c:numRef>
          </c:yVal>
        </c:ser>
        <c:axId val="108444672"/>
        <c:axId val="108454656"/>
      </c:scatterChart>
      <c:valAx>
        <c:axId val="108444672"/>
        <c:scaling>
          <c:orientation val="minMax"/>
        </c:scaling>
        <c:axPos val="b"/>
        <c:numFmt formatCode="General" sourceLinked="1"/>
        <c:tickLblPos val="nextTo"/>
        <c:crossAx val="108454656"/>
        <c:crosses val="autoZero"/>
        <c:crossBetween val="midCat"/>
      </c:valAx>
      <c:valAx>
        <c:axId val="108454656"/>
        <c:scaling>
          <c:orientation val="minMax"/>
        </c:scaling>
        <c:axPos val="l"/>
        <c:majorGridlines/>
        <c:numFmt formatCode="General" sourceLinked="1"/>
        <c:tickLblPos val="nextTo"/>
        <c:crossAx val="108444672"/>
        <c:crosses val="autoZero"/>
        <c:crossBetween val="midCat"/>
      </c:valAx>
    </c:plotArea>
    <c:plotVisOnly val="1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catterChart>
        <c:scatterStyle val="lineMarker"/>
        <c:ser>
          <c:idx val="0"/>
          <c:order val="0"/>
          <c:tx>
            <c:strRef>
              <c:f>Tabelle1!$Z$66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Tabelle1!$Y$67:$Y$107</c:f>
              <c:numCache>
                <c:formatCode>General</c:formatCode>
                <c:ptCount val="41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2.2000000000000002</c:v>
                </c:pt>
                <c:pt idx="13">
                  <c:v>2.2999999999999998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  <c:pt idx="19">
                  <c:v>2.9</c:v>
                </c:pt>
                <c:pt idx="20">
                  <c:v>3</c:v>
                </c:pt>
                <c:pt idx="21">
                  <c:v>3.1</c:v>
                </c:pt>
                <c:pt idx="22">
                  <c:v>3.2</c:v>
                </c:pt>
                <c:pt idx="23">
                  <c:v>3.3</c:v>
                </c:pt>
                <c:pt idx="24">
                  <c:v>3.4</c:v>
                </c:pt>
                <c:pt idx="25">
                  <c:v>3.5</c:v>
                </c:pt>
                <c:pt idx="26">
                  <c:v>3.6</c:v>
                </c:pt>
                <c:pt idx="27">
                  <c:v>3.7</c:v>
                </c:pt>
                <c:pt idx="28">
                  <c:v>3.8</c:v>
                </c:pt>
                <c:pt idx="29">
                  <c:v>3.9</c:v>
                </c:pt>
                <c:pt idx="30">
                  <c:v>4</c:v>
                </c:pt>
                <c:pt idx="31">
                  <c:v>4.0999999999999996</c:v>
                </c:pt>
                <c:pt idx="32">
                  <c:v>4.2</c:v>
                </c:pt>
                <c:pt idx="33">
                  <c:v>4.3</c:v>
                </c:pt>
                <c:pt idx="34">
                  <c:v>4.4000000000000004</c:v>
                </c:pt>
                <c:pt idx="35">
                  <c:v>4.5</c:v>
                </c:pt>
                <c:pt idx="36">
                  <c:v>4.5999999999999996</c:v>
                </c:pt>
                <c:pt idx="37">
                  <c:v>4.7</c:v>
                </c:pt>
                <c:pt idx="38">
                  <c:v>4.8</c:v>
                </c:pt>
                <c:pt idx="39">
                  <c:v>4.9000000000000004</c:v>
                </c:pt>
                <c:pt idx="40">
                  <c:v>5</c:v>
                </c:pt>
              </c:numCache>
            </c:numRef>
          </c:xVal>
          <c:yVal>
            <c:numRef>
              <c:f>Tabelle1!$Z$67:$Z$107</c:f>
              <c:numCache>
                <c:formatCode>General</c:formatCode>
                <c:ptCount val="41"/>
                <c:pt idx="0">
                  <c:v>10.944451604588226</c:v>
                </c:pt>
                <c:pt idx="1">
                  <c:v>12.188278196884999</c:v>
                </c:pt>
                <c:pt idx="2">
                  <c:v>12.881212012844998</c:v>
                </c:pt>
                <c:pt idx="3">
                  <c:v>13.292872319914652</c:v>
                </c:pt>
                <c:pt idx="4">
                  <c:v>13.551621638497618</c:v>
                </c:pt>
                <c:pt idx="5">
                  <c:v>13.722322756672277</c:v>
                </c:pt>
                <c:pt idx="6">
                  <c:v>13.839804309565551</c:v>
                </c:pt>
                <c:pt idx="7">
                  <c:v>13.923813378469653</c:v>
                </c:pt>
                <c:pt idx="8">
                  <c:v>13.986085376679236</c:v>
                </c:pt>
                <c:pt idx="9">
                  <c:v>14.03388162903153</c:v>
                </c:pt>
                <c:pt idx="10">
                  <c:v>14.071853347154791</c:v>
                </c:pt>
                <c:pt idx="11">
                  <c:v>14.103069677081674</c:v>
                </c:pt>
                <c:pt idx="12">
                  <c:v>14.129607718180996</c:v>
                </c:pt>
                <c:pt idx="13">
                  <c:v>14.152902887779925</c:v>
                </c:pt>
                <c:pt idx="14">
                  <c:v>14.173962901783634</c:v>
                </c:pt>
                <c:pt idx="15">
                  <c:v>14.193501190028819</c:v>
                </c:pt>
                <c:pt idx="16">
                  <c:v>14.212020857162738</c:v>
                </c:pt>
                <c:pt idx="17">
                  <c:v>14.229866882843618</c:v>
                </c:pt>
                <c:pt idx="18">
                  <c:v>14.247256619928784</c:v>
                </c:pt>
                <c:pt idx="19">
                  <c:v>14.264294017090185</c:v>
                </c:pt>
                <c:pt idx="20">
                  <c:v>14.280969871994207</c:v>
                </c:pt>
                <c:pt idx="21">
                  <c:v>14.297147923893109</c:v>
                </c:pt>
                <c:pt idx="22">
                  <c:v>14.312534073185125</c:v>
                </c:pt>
                <c:pt idx="23">
                  <c:v>14.326622831678966</c:v>
                </c:pt>
                <c:pt idx="24">
                  <c:v>14.338610410880044</c:v>
                </c:pt>
                <c:pt idx="25">
                  <c:v>14.347256280167988</c:v>
                </c:pt>
                <c:pt idx="26">
                  <c:v>14.350662161436842</c:v>
                </c:pt>
                <c:pt idx="27">
                  <c:v>14.345914814264066</c:v>
                </c:pt>
                <c:pt idx="28">
                  <c:v>14.328498134133815</c:v>
                </c:pt>
                <c:pt idx="29">
                  <c:v>14.291304662341407</c:v>
                </c:pt>
                <c:pt idx="30">
                  <c:v>14.222934838378585</c:v>
                </c:pt>
                <c:pt idx="31">
                  <c:v>14.104704103934631</c:v>
                </c:pt>
                <c:pt idx="32">
                  <c:v>13.905280086574507</c:v>
                </c:pt>
                <c:pt idx="33">
                  <c:v>13.571026954043585</c:v>
                </c:pt>
                <c:pt idx="34">
                  <c:v>13.009150832066094</c:v>
                </c:pt>
                <c:pt idx="35">
                  <c:v>12.062112131919216</c:v>
                </c:pt>
                <c:pt idx="36">
                  <c:v>10.488764829572322</c:v>
                </c:pt>
                <c:pt idx="37">
                  <c:v>8.0454747380143861</c:v>
                </c:pt>
                <c:pt idx="38">
                  <c:v>4.9161133611399146</c:v>
                </c:pt>
                <c:pt idx="39">
                  <c:v>2.3565643432824035</c:v>
                </c:pt>
                <c:pt idx="40">
                  <c:v>1.8270807453416662</c:v>
                </c:pt>
              </c:numCache>
            </c:numRef>
          </c:yVal>
        </c:ser>
        <c:ser>
          <c:idx val="1"/>
          <c:order val="1"/>
          <c:tx>
            <c:strRef>
              <c:f>Tabelle1!$AA$66</c:f>
              <c:strCache>
                <c:ptCount val="1"/>
                <c:pt idx="0">
                  <c:v>2</c:v>
                </c:pt>
              </c:strCache>
            </c:strRef>
          </c:tx>
          <c:marker>
            <c:symbol val="none"/>
          </c:marker>
          <c:xVal>
            <c:numRef>
              <c:f>Tabelle1!$Y$67:$Y$107</c:f>
              <c:numCache>
                <c:formatCode>General</c:formatCode>
                <c:ptCount val="41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2.2000000000000002</c:v>
                </c:pt>
                <c:pt idx="13">
                  <c:v>2.2999999999999998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  <c:pt idx="19">
                  <c:v>2.9</c:v>
                </c:pt>
                <c:pt idx="20">
                  <c:v>3</c:v>
                </c:pt>
                <c:pt idx="21">
                  <c:v>3.1</c:v>
                </c:pt>
                <c:pt idx="22">
                  <c:v>3.2</c:v>
                </c:pt>
                <c:pt idx="23">
                  <c:v>3.3</c:v>
                </c:pt>
                <c:pt idx="24">
                  <c:v>3.4</c:v>
                </c:pt>
                <c:pt idx="25">
                  <c:v>3.5</c:v>
                </c:pt>
                <c:pt idx="26">
                  <c:v>3.6</c:v>
                </c:pt>
                <c:pt idx="27">
                  <c:v>3.7</c:v>
                </c:pt>
                <c:pt idx="28">
                  <c:v>3.8</c:v>
                </c:pt>
                <c:pt idx="29">
                  <c:v>3.9</c:v>
                </c:pt>
                <c:pt idx="30">
                  <c:v>4</c:v>
                </c:pt>
                <c:pt idx="31">
                  <c:v>4.0999999999999996</c:v>
                </c:pt>
                <c:pt idx="32">
                  <c:v>4.2</c:v>
                </c:pt>
                <c:pt idx="33">
                  <c:v>4.3</c:v>
                </c:pt>
                <c:pt idx="34">
                  <c:v>4.4000000000000004</c:v>
                </c:pt>
                <c:pt idx="35">
                  <c:v>4.5</c:v>
                </c:pt>
                <c:pt idx="36">
                  <c:v>4.5999999999999996</c:v>
                </c:pt>
                <c:pt idx="37">
                  <c:v>4.7</c:v>
                </c:pt>
                <c:pt idx="38">
                  <c:v>4.8</c:v>
                </c:pt>
                <c:pt idx="39">
                  <c:v>4.9000000000000004</c:v>
                </c:pt>
                <c:pt idx="40">
                  <c:v>5</c:v>
                </c:pt>
              </c:numCache>
            </c:numRef>
          </c:xVal>
          <c:yVal>
            <c:numRef>
              <c:f>Tabelle1!$AA$67:$AA$107</c:f>
              <c:numCache>
                <c:formatCode>General</c:formatCode>
                <c:ptCount val="41"/>
                <c:pt idx="0">
                  <c:v>12.566076287557093</c:v>
                </c:pt>
                <c:pt idx="1">
                  <c:v>13.870831517092094</c:v>
                </c:pt>
                <c:pt idx="2">
                  <c:v>14.594483961247185</c:v>
                </c:pt>
                <c:pt idx="3">
                  <c:v>15.022268385836064</c:v>
                </c:pt>
                <c:pt idx="4">
                  <c:v>15.289997501731357</c:v>
                </c:pt>
                <c:pt idx="5">
                  <c:v>15.465985091419656</c:v>
                </c:pt>
                <c:pt idx="6">
                  <c:v>15.586728990752462</c:v>
                </c:pt>
                <c:pt idx="7">
                  <c:v>15.672830332074826</c:v>
                </c:pt>
                <c:pt idx="8">
                  <c:v>15.736485903732669</c:v>
                </c:pt>
                <c:pt idx="9">
                  <c:v>15.785218746084874</c:v>
                </c:pt>
                <c:pt idx="10">
                  <c:v>15.823835047462756</c:v>
                </c:pt>
                <c:pt idx="11">
                  <c:v>15.855499258929623</c:v>
                </c:pt>
                <c:pt idx="12">
                  <c:v>15.882349097535926</c:v>
                </c:pt>
                <c:pt idx="13">
                  <c:v>15.905859751383176</c:v>
                </c:pt>
                <c:pt idx="14">
                  <c:v>15.927065836219205</c:v>
                </c:pt>
                <c:pt idx="15">
                  <c:v>15.946699587158392</c:v>
                </c:pt>
                <c:pt idx="16">
                  <c:v>15.96527780026482</c:v>
                </c:pt>
                <c:pt idx="17">
                  <c:v>15.983155990573023</c:v>
                </c:pt>
                <c:pt idx="18">
                  <c:v>16.000560273394075</c:v>
                </c:pt>
                <c:pt idx="19">
                  <c:v>16.017602675946957</c:v>
                </c:pt>
                <c:pt idx="20">
                  <c:v>16.034282384915372</c:v>
                </c:pt>
                <c:pt idx="21">
                  <c:v>16.050472911327851</c:v>
                </c:pt>
                <c:pt idx="22">
                  <c:v>16.065892648997259</c:v>
                </c:pt>
                <c:pt idx="23">
                  <c:v>16.080053181827211</c:v>
                </c:pt>
                <c:pt idx="24">
                  <c:v>16.092175127952327</c:v>
                </c:pt>
                <c:pt idx="25">
                  <c:v>16.101053971234457</c:v>
                </c:pt>
                <c:pt idx="26">
                  <c:v>16.104845896345722</c:v>
                </c:pt>
                <c:pt idx="27">
                  <c:v>16.100721818054417</c:v>
                </c:pt>
                <c:pt idx="28">
                  <c:v>16.084298424208221</c:v>
                </c:pt>
                <c:pt idx="29">
                  <c:v>16.048682386365879</c:v>
                </c:pt>
                <c:pt idx="30">
                  <c:v>15.982827403745235</c:v>
                </c:pt>
                <c:pt idx="31">
                  <c:v>15.868645639557295</c:v>
                </c:pt>
                <c:pt idx="32">
                  <c:v>15.67583603493075</c:v>
                </c:pt>
                <c:pt idx="33">
                  <c:v>15.352577877473429</c:v>
                </c:pt>
                <c:pt idx="34">
                  <c:v>14.809283999950068</c:v>
                </c:pt>
                <c:pt idx="35">
                  <c:v>13.893880528209539</c:v>
                </c:pt>
                <c:pt idx="36">
                  <c:v>12.37320087726776</c:v>
                </c:pt>
                <c:pt idx="37">
                  <c:v>10.009084687238008</c:v>
                </c:pt>
                <c:pt idx="38">
                  <c:v>6.9662753807042304</c:v>
                </c:pt>
                <c:pt idx="39">
                  <c:v>4.4271631184364537</c:v>
                </c:pt>
                <c:pt idx="40">
                  <c:v>3.7803775200085439</c:v>
                </c:pt>
              </c:numCache>
            </c:numRef>
          </c:yVal>
        </c:ser>
        <c:ser>
          <c:idx val="2"/>
          <c:order val="2"/>
          <c:tx>
            <c:strRef>
              <c:f>Tabelle1!$AB$66</c:f>
              <c:strCache>
                <c:ptCount val="1"/>
                <c:pt idx="0">
                  <c:v>4</c:v>
                </c:pt>
              </c:strCache>
            </c:strRef>
          </c:tx>
          <c:marker>
            <c:symbol val="none"/>
          </c:marker>
          <c:xVal>
            <c:numRef>
              <c:f>Tabelle1!$Y$67:$Y$107</c:f>
              <c:numCache>
                <c:formatCode>General</c:formatCode>
                <c:ptCount val="41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2.2000000000000002</c:v>
                </c:pt>
                <c:pt idx="13">
                  <c:v>2.2999999999999998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  <c:pt idx="19">
                  <c:v>2.9</c:v>
                </c:pt>
                <c:pt idx="20">
                  <c:v>3</c:v>
                </c:pt>
                <c:pt idx="21">
                  <c:v>3.1</c:v>
                </c:pt>
                <c:pt idx="22">
                  <c:v>3.2</c:v>
                </c:pt>
                <c:pt idx="23">
                  <c:v>3.3</c:v>
                </c:pt>
                <c:pt idx="24">
                  <c:v>3.4</c:v>
                </c:pt>
                <c:pt idx="25">
                  <c:v>3.5</c:v>
                </c:pt>
                <c:pt idx="26">
                  <c:v>3.6</c:v>
                </c:pt>
                <c:pt idx="27">
                  <c:v>3.7</c:v>
                </c:pt>
                <c:pt idx="28">
                  <c:v>3.8</c:v>
                </c:pt>
                <c:pt idx="29">
                  <c:v>3.9</c:v>
                </c:pt>
                <c:pt idx="30">
                  <c:v>4</c:v>
                </c:pt>
                <c:pt idx="31">
                  <c:v>4.0999999999999996</c:v>
                </c:pt>
                <c:pt idx="32">
                  <c:v>4.2</c:v>
                </c:pt>
                <c:pt idx="33">
                  <c:v>4.3</c:v>
                </c:pt>
                <c:pt idx="34">
                  <c:v>4.4000000000000004</c:v>
                </c:pt>
                <c:pt idx="35">
                  <c:v>4.5</c:v>
                </c:pt>
                <c:pt idx="36">
                  <c:v>4.5999999999999996</c:v>
                </c:pt>
                <c:pt idx="37">
                  <c:v>4.7</c:v>
                </c:pt>
                <c:pt idx="38">
                  <c:v>4.8</c:v>
                </c:pt>
                <c:pt idx="39">
                  <c:v>4.9000000000000004</c:v>
                </c:pt>
                <c:pt idx="40">
                  <c:v>5</c:v>
                </c:pt>
              </c:numCache>
            </c:numRef>
          </c:xVal>
          <c:yVal>
            <c:numRef>
              <c:f>Tabelle1!$AB$67:$AB$107</c:f>
              <c:numCache>
                <c:formatCode>General</c:formatCode>
                <c:ptCount val="41"/>
                <c:pt idx="0">
                  <c:v>13.605594711181229</c:v>
                </c:pt>
                <c:pt idx="1">
                  <c:v>15.065013394982174</c:v>
                </c:pt>
                <c:pt idx="2">
                  <c:v>15.86664311488672</c:v>
                </c:pt>
                <c:pt idx="3">
                  <c:v>16.335357581990138</c:v>
                </c:pt>
                <c:pt idx="4">
                  <c:v>16.625881339845037</c:v>
                </c:pt>
                <c:pt idx="5">
                  <c:v>16.815288299836688</c:v>
                </c:pt>
                <c:pt idx="6">
                  <c:v>16.944313457248143</c:v>
                </c:pt>
                <c:pt idx="7">
                  <c:v>17.035725898475935</c:v>
                </c:pt>
                <c:pt idx="8">
                  <c:v>17.102893582966725</c:v>
                </c:pt>
                <c:pt idx="9">
                  <c:v>17.15400389921599</c:v>
                </c:pt>
                <c:pt idx="10">
                  <c:v>17.194256434017774</c:v>
                </c:pt>
                <c:pt idx="11">
                  <c:v>17.227057564168781</c:v>
                </c:pt>
                <c:pt idx="12">
                  <c:v>17.254698880832812</c:v>
                </c:pt>
                <c:pt idx="13">
                  <c:v>17.278756527681971</c:v>
                </c:pt>
                <c:pt idx="14">
                  <c:v>17.30033340399666</c:v>
                </c:pt>
                <c:pt idx="15">
                  <c:v>17.320209480887605</c:v>
                </c:pt>
                <c:pt idx="16">
                  <c:v>17.338936309206055</c:v>
                </c:pt>
                <c:pt idx="17">
                  <c:v>17.356896147366442</c:v>
                </c:pt>
                <c:pt idx="18">
                  <c:v>17.37433735360904</c:v>
                </c:pt>
                <c:pt idx="19">
                  <c:v>17.39139246202852</c:v>
                </c:pt>
                <c:pt idx="20">
                  <c:v>17.408081954293245</c:v>
                </c:pt>
                <c:pt idx="21">
                  <c:v>17.424304146461715</c:v>
                </c:pt>
                <c:pt idx="22">
                  <c:v>17.439809146081927</c:v>
                </c:pt>
                <c:pt idx="23">
                  <c:v>17.454151873480043</c:v>
                </c:pt>
                <c:pt idx="24">
                  <c:v>17.466614901460151</c:v>
                </c:pt>
                <c:pt idx="25">
                  <c:v>17.476085134347031</c:v>
                </c:pt>
                <c:pt idx="26">
                  <c:v>17.480857007096585</c:v>
                </c:pt>
                <c:pt idx="27">
                  <c:v>17.478315057054239</c:v>
                </c:pt>
                <c:pt idx="28">
                  <c:v>17.464413057001341</c:v>
                </c:pt>
                <c:pt idx="29">
                  <c:v>17.432801234494384</c:v>
                </c:pt>
                <c:pt idx="30">
                  <c:v>17.373330016004083</c:v>
                </c:pt>
                <c:pt idx="31">
                  <c:v>17.269426304213191</c:v>
                </c:pt>
                <c:pt idx="32">
                  <c:v>17.093406963864442</c:v>
                </c:pt>
                <c:pt idx="33">
                  <c:v>16.798058848409248</c:v>
                </c:pt>
                <c:pt idx="34">
                  <c:v>16.301934811630112</c:v>
                </c:pt>
                <c:pt idx="35">
                  <c:v>15.466835346734305</c:v>
                </c:pt>
                <c:pt idx="36">
                  <c:v>14.079849165130106</c:v>
                </c:pt>
                <c:pt idx="37">
                  <c:v>11.916710867485865</c:v>
                </c:pt>
                <c:pt idx="38">
                  <c:v>9.0936084636425321</c:v>
                </c:pt>
                <c:pt idx="39">
                  <c:v>6.6063736001936135</c:v>
                </c:pt>
                <c:pt idx="40">
                  <c:v>5.6618243653213849</c:v>
                </c:pt>
              </c:numCache>
            </c:numRef>
          </c:yVal>
        </c:ser>
        <c:ser>
          <c:idx val="3"/>
          <c:order val="3"/>
          <c:tx>
            <c:strRef>
              <c:f>Tabelle1!$AC$66</c:f>
              <c:strCache>
                <c:ptCount val="1"/>
                <c:pt idx="0">
                  <c:v>6</c:v>
                </c:pt>
              </c:strCache>
            </c:strRef>
          </c:tx>
          <c:marker>
            <c:symbol val="none"/>
          </c:marker>
          <c:xVal>
            <c:numRef>
              <c:f>Tabelle1!$Y$67:$Y$107</c:f>
              <c:numCache>
                <c:formatCode>General</c:formatCode>
                <c:ptCount val="41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2.2000000000000002</c:v>
                </c:pt>
                <c:pt idx="13">
                  <c:v>2.2999999999999998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  <c:pt idx="19">
                  <c:v>2.9</c:v>
                </c:pt>
                <c:pt idx="20">
                  <c:v>3</c:v>
                </c:pt>
                <c:pt idx="21">
                  <c:v>3.1</c:v>
                </c:pt>
                <c:pt idx="22">
                  <c:v>3.2</c:v>
                </c:pt>
                <c:pt idx="23">
                  <c:v>3.3</c:v>
                </c:pt>
                <c:pt idx="24">
                  <c:v>3.4</c:v>
                </c:pt>
                <c:pt idx="25">
                  <c:v>3.5</c:v>
                </c:pt>
                <c:pt idx="26">
                  <c:v>3.6</c:v>
                </c:pt>
                <c:pt idx="27">
                  <c:v>3.7</c:v>
                </c:pt>
                <c:pt idx="28">
                  <c:v>3.8</c:v>
                </c:pt>
                <c:pt idx="29">
                  <c:v>3.9</c:v>
                </c:pt>
                <c:pt idx="30">
                  <c:v>4</c:v>
                </c:pt>
                <c:pt idx="31">
                  <c:v>4.0999999999999996</c:v>
                </c:pt>
                <c:pt idx="32">
                  <c:v>4.2</c:v>
                </c:pt>
                <c:pt idx="33">
                  <c:v>4.3</c:v>
                </c:pt>
                <c:pt idx="34">
                  <c:v>4.4000000000000004</c:v>
                </c:pt>
                <c:pt idx="35">
                  <c:v>4.5</c:v>
                </c:pt>
                <c:pt idx="36">
                  <c:v>4.5999999999999996</c:v>
                </c:pt>
                <c:pt idx="37">
                  <c:v>4.7</c:v>
                </c:pt>
                <c:pt idx="38">
                  <c:v>4.8</c:v>
                </c:pt>
                <c:pt idx="39">
                  <c:v>4.9000000000000004</c:v>
                </c:pt>
                <c:pt idx="40">
                  <c:v>5</c:v>
                </c:pt>
              </c:numCache>
            </c:numRef>
          </c:xVal>
          <c:yVal>
            <c:numRef>
              <c:f>Tabelle1!$AC$67:$AC$107</c:f>
              <c:numCache>
                <c:formatCode>General</c:formatCode>
                <c:ptCount val="41"/>
                <c:pt idx="0">
                  <c:v>14.063006875460633</c:v>
                </c:pt>
                <c:pt idx="1">
                  <c:v>15.770823830555234</c:v>
                </c:pt>
                <c:pt idx="2">
                  <c:v>16.697689473763607</c:v>
                </c:pt>
                <c:pt idx="3">
                  <c:v>17.232139908376872</c:v>
                </c:pt>
                <c:pt idx="4">
                  <c:v>17.559273152838664</c:v>
                </c:pt>
                <c:pt idx="5">
                  <c:v>17.770232381923375</c:v>
                </c:pt>
                <c:pt idx="6">
                  <c:v>17.912557709052592</c:v>
                </c:pt>
                <c:pt idx="7">
                  <c:v>18.012500077672982</c:v>
                </c:pt>
                <c:pt idx="8">
                  <c:v>18.085308414381409</c:v>
                </c:pt>
                <c:pt idx="9">
                  <c:v>18.140237088424882</c:v>
                </c:pt>
                <c:pt idx="10">
                  <c:v>18.183117506819837</c:v>
                </c:pt>
                <c:pt idx="11">
                  <c:v>18.217744592799157</c:v>
                </c:pt>
                <c:pt idx="12">
                  <c:v>18.246657068071663</c:v>
                </c:pt>
                <c:pt idx="13">
                  <c:v>18.271593216676315</c:v>
                </c:pt>
                <c:pt idx="14">
                  <c:v>18.293765605115997</c:v>
                </c:pt>
                <c:pt idx="15">
                  <c:v>18.314030871216453</c:v>
                </c:pt>
                <c:pt idx="16">
                  <c:v>18.33299638398644</c:v>
                </c:pt>
                <c:pt idx="17">
                  <c:v>18.351087353223878</c:v>
                </c:pt>
                <c:pt idx="18">
                  <c:v>18.36858786057368</c:v>
                </c:pt>
                <c:pt idx="19">
                  <c:v>18.385663375334868</c:v>
                </c:pt>
                <c:pt idx="20">
                  <c:v>18.402368580127824</c:v>
                </c:pt>
                <c:pt idx="21">
                  <c:v>18.418641629294708</c:v>
                </c:pt>
                <c:pt idx="22">
                  <c:v>18.434283564439134</c:v>
                </c:pt>
                <c:pt idx="23">
                  <c:v>18.448918906637466</c:v>
                </c:pt>
                <c:pt idx="24">
                  <c:v>18.461929731403508</c:v>
                </c:pt>
                <c:pt idx="25">
                  <c:v>18.472349769505719</c:v>
                </c:pt>
                <c:pt idx="26">
                  <c:v>18.478695493689429</c:v>
                </c:pt>
                <c:pt idx="27">
                  <c:v>18.478694531263521</c:v>
                </c:pt>
                <c:pt idx="28">
                  <c:v>18.468842032513177</c:v>
                </c:pt>
                <c:pt idx="29">
                  <c:v>18.443661206726926</c:v>
                </c:pt>
                <c:pt idx="30">
                  <c:v>18.39444267515513</c:v>
                </c:pt>
                <c:pt idx="31">
                  <c:v>18.307046097902315</c:v>
                </c:pt>
                <c:pt idx="32">
                  <c:v>18.157992873375587</c:v>
                </c:pt>
                <c:pt idx="33">
                  <c:v>17.907469866851041</c:v>
                </c:pt>
                <c:pt idx="34">
                  <c:v>17.487103267106225</c:v>
                </c:pt>
                <c:pt idx="35">
                  <c:v>16.780976587493512</c:v>
                </c:pt>
                <c:pt idx="36">
                  <c:v>15.60870969315936</c:v>
                </c:pt>
                <c:pt idx="37">
                  <c:v>13.76835327875796</c:v>
                </c:pt>
                <c:pt idx="38">
                  <c:v>11.298112609954821</c:v>
                </c:pt>
                <c:pt idx="39">
                  <c:v>8.8941957885538852</c:v>
                </c:pt>
                <c:pt idx="40">
                  <c:v>7.4714212812801888</c:v>
                </c:pt>
              </c:numCache>
            </c:numRef>
          </c:yVal>
        </c:ser>
        <c:ser>
          <c:idx val="4"/>
          <c:order val="4"/>
          <c:tx>
            <c:strRef>
              <c:f>Tabelle1!$AD$66</c:f>
              <c:strCache>
                <c:ptCount val="1"/>
                <c:pt idx="0">
                  <c:v>8</c:v>
                </c:pt>
              </c:strCache>
            </c:strRef>
          </c:tx>
          <c:marker>
            <c:symbol val="none"/>
          </c:marker>
          <c:xVal>
            <c:numRef>
              <c:f>Tabelle1!$Y$67:$Y$107</c:f>
              <c:numCache>
                <c:formatCode>General</c:formatCode>
                <c:ptCount val="41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2.2000000000000002</c:v>
                </c:pt>
                <c:pt idx="13">
                  <c:v>2.2999999999999998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  <c:pt idx="19">
                  <c:v>2.9</c:v>
                </c:pt>
                <c:pt idx="20">
                  <c:v>3</c:v>
                </c:pt>
                <c:pt idx="21">
                  <c:v>3.1</c:v>
                </c:pt>
                <c:pt idx="22">
                  <c:v>3.2</c:v>
                </c:pt>
                <c:pt idx="23">
                  <c:v>3.3</c:v>
                </c:pt>
                <c:pt idx="24">
                  <c:v>3.4</c:v>
                </c:pt>
                <c:pt idx="25">
                  <c:v>3.5</c:v>
                </c:pt>
                <c:pt idx="26">
                  <c:v>3.6</c:v>
                </c:pt>
                <c:pt idx="27">
                  <c:v>3.7</c:v>
                </c:pt>
                <c:pt idx="28">
                  <c:v>3.8</c:v>
                </c:pt>
                <c:pt idx="29">
                  <c:v>3.9</c:v>
                </c:pt>
                <c:pt idx="30">
                  <c:v>4</c:v>
                </c:pt>
                <c:pt idx="31">
                  <c:v>4.0999999999999996</c:v>
                </c:pt>
                <c:pt idx="32">
                  <c:v>4.2</c:v>
                </c:pt>
                <c:pt idx="33">
                  <c:v>4.3</c:v>
                </c:pt>
                <c:pt idx="34">
                  <c:v>4.4000000000000004</c:v>
                </c:pt>
                <c:pt idx="35">
                  <c:v>4.5</c:v>
                </c:pt>
                <c:pt idx="36">
                  <c:v>4.5999999999999996</c:v>
                </c:pt>
                <c:pt idx="37">
                  <c:v>4.7</c:v>
                </c:pt>
                <c:pt idx="38">
                  <c:v>4.8</c:v>
                </c:pt>
                <c:pt idx="39">
                  <c:v>4.9000000000000004</c:v>
                </c:pt>
                <c:pt idx="40">
                  <c:v>5</c:v>
                </c:pt>
              </c:numCache>
            </c:numRef>
          </c:xVal>
          <c:yVal>
            <c:numRef>
              <c:f>Tabelle1!$AD$67:$AD$107</c:f>
              <c:numCache>
                <c:formatCode>General</c:formatCode>
                <c:ptCount val="41"/>
                <c:pt idx="0">
                  <c:v>13.938312780395304</c:v>
                </c:pt>
                <c:pt idx="1">
                  <c:v>15.988262823811278</c:v>
                </c:pt>
                <c:pt idx="2">
                  <c:v>17.087623037877844</c:v>
                </c:pt>
                <c:pt idx="3">
                  <c:v>17.712615364996267</c:v>
                </c:pt>
                <c:pt idx="4">
                  <c:v>18.090172940712232</c:v>
                </c:pt>
                <c:pt idx="5">
                  <c:v>18.330817337679715</c:v>
                </c:pt>
                <c:pt idx="6">
                  <c:v>18.491461746165815</c:v>
                </c:pt>
                <c:pt idx="7">
                  <c:v>18.603152869665962</c:v>
                </c:pt>
                <c:pt idx="8">
                  <c:v>18.683730397976717</c:v>
                </c:pt>
                <c:pt idx="9">
                  <c:v>18.743918313711543</c:v>
                </c:pt>
                <c:pt idx="10">
                  <c:v>18.790418265868954</c:v>
                </c:pt>
                <c:pt idx="11">
                  <c:v>18.827560344820739</c:v>
                </c:pt>
                <c:pt idx="12">
                  <c:v>18.858223659252467</c:v>
                </c:pt>
                <c:pt idx="13">
                  <c:v>18.884369818366203</c:v>
                </c:pt>
                <c:pt idx="14">
                  <c:v>18.90736243957722</c:v>
                </c:pt>
                <c:pt idx="15">
                  <c:v>18.92816375814494</c:v>
                </c:pt>
                <c:pt idx="16">
                  <c:v>18.947458024605982</c:v>
                </c:pt>
                <c:pt idx="17">
                  <c:v>18.965729608145324</c:v>
                </c:pt>
                <c:pt idx="18">
                  <c:v>18.983311794287992</c:v>
                </c:pt>
                <c:pt idx="19">
                  <c:v>19.000415415866005</c:v>
                </c:pt>
                <c:pt idx="20">
                  <c:v>19.017142262419107</c:v>
                </c:pt>
                <c:pt idx="21">
                  <c:v>19.033485359826823</c:v>
                </c:pt>
                <c:pt idx="22">
                  <c:v>19.049315904068873</c:v>
                </c:pt>
                <c:pt idx="23">
                  <c:v>19.06435428129948</c:v>
                </c:pt>
                <c:pt idx="24">
                  <c:v>19.078119617782406</c:v>
                </c:pt>
                <c:pt idx="25">
                  <c:v>19.089847876710515</c:v>
                </c:pt>
                <c:pt idx="26">
                  <c:v>19.098361356124254</c:v>
                </c:pt>
                <c:pt idx="27">
                  <c:v>19.101860240682271</c:v>
                </c:pt>
                <c:pt idx="28">
                  <c:v>19.097585350743724</c:v>
                </c:pt>
                <c:pt idx="29">
                  <c:v>19.0812623030635</c:v>
                </c:pt>
                <c:pt idx="30">
                  <c:v>19.046165381198374</c:v>
                </c:pt>
                <c:pt idx="31">
                  <c:v>18.981505020624674</c:v>
                </c:pt>
                <c:pt idx="32">
                  <c:v>18.869593763464184</c:v>
                </c:pt>
                <c:pt idx="33">
                  <c:v>18.68081093279881</c:v>
                </c:pt>
                <c:pt idx="34">
                  <c:v>18.36478936637841</c:v>
                </c:pt>
                <c:pt idx="35">
                  <c:v>17.83630425048716</c:v>
                </c:pt>
                <c:pt idx="36">
                  <c:v>16.959782461355523</c:v>
                </c:pt>
                <c:pt idx="37">
                  <c:v>15.564011921054288</c:v>
                </c:pt>
                <c:pt idx="38">
                  <c:v>13.579787819641091</c:v>
                </c:pt>
                <c:pt idx="39">
                  <c:v>11.290629683517267</c:v>
                </c:pt>
                <c:pt idx="40">
                  <c:v>9.2091682678849569</c:v>
                </c:pt>
              </c:numCache>
            </c:numRef>
          </c:yVal>
        </c:ser>
        <c:ser>
          <c:idx val="5"/>
          <c:order val="5"/>
          <c:tx>
            <c:strRef>
              <c:f>Tabelle1!$AE$66</c:f>
              <c:strCache>
                <c:ptCount val="1"/>
                <c:pt idx="0">
                  <c:v>10</c:v>
                </c:pt>
              </c:strCache>
            </c:strRef>
          </c:tx>
          <c:marker>
            <c:symbol val="none"/>
          </c:marker>
          <c:xVal>
            <c:numRef>
              <c:f>Tabelle1!$Y$67:$Y$107</c:f>
              <c:numCache>
                <c:formatCode>General</c:formatCode>
                <c:ptCount val="41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2.2000000000000002</c:v>
                </c:pt>
                <c:pt idx="13">
                  <c:v>2.2999999999999998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  <c:pt idx="19">
                  <c:v>2.9</c:v>
                </c:pt>
                <c:pt idx="20">
                  <c:v>3</c:v>
                </c:pt>
                <c:pt idx="21">
                  <c:v>3.1</c:v>
                </c:pt>
                <c:pt idx="22">
                  <c:v>3.2</c:v>
                </c:pt>
                <c:pt idx="23">
                  <c:v>3.3</c:v>
                </c:pt>
                <c:pt idx="24">
                  <c:v>3.4</c:v>
                </c:pt>
                <c:pt idx="25">
                  <c:v>3.5</c:v>
                </c:pt>
                <c:pt idx="26">
                  <c:v>3.6</c:v>
                </c:pt>
                <c:pt idx="27">
                  <c:v>3.7</c:v>
                </c:pt>
                <c:pt idx="28">
                  <c:v>3.8</c:v>
                </c:pt>
                <c:pt idx="29">
                  <c:v>3.9</c:v>
                </c:pt>
                <c:pt idx="30">
                  <c:v>4</c:v>
                </c:pt>
                <c:pt idx="31">
                  <c:v>4.0999999999999996</c:v>
                </c:pt>
                <c:pt idx="32">
                  <c:v>4.2</c:v>
                </c:pt>
                <c:pt idx="33">
                  <c:v>4.3</c:v>
                </c:pt>
                <c:pt idx="34">
                  <c:v>4.4000000000000004</c:v>
                </c:pt>
                <c:pt idx="35">
                  <c:v>4.5</c:v>
                </c:pt>
                <c:pt idx="36">
                  <c:v>4.5999999999999996</c:v>
                </c:pt>
                <c:pt idx="37">
                  <c:v>4.7</c:v>
                </c:pt>
                <c:pt idx="38">
                  <c:v>4.8</c:v>
                </c:pt>
                <c:pt idx="39">
                  <c:v>4.9000000000000004</c:v>
                </c:pt>
                <c:pt idx="40">
                  <c:v>5</c:v>
                </c:pt>
              </c:numCache>
            </c:numRef>
          </c:xVal>
          <c:yVal>
            <c:numRef>
              <c:f>Tabelle1!$AE$67:$AE$107</c:f>
              <c:numCache>
                <c:formatCode>General</c:formatCode>
                <c:ptCount val="41"/>
                <c:pt idx="0">
                  <c:v>13.231512425985242</c:v>
                </c:pt>
                <c:pt idx="1">
                  <c:v>15.717330374750304</c:v>
                </c:pt>
                <c:pt idx="2">
                  <c:v>17.036443807229432</c:v>
                </c:pt>
                <c:pt idx="3">
                  <c:v>17.776783951848323</c:v>
                </c:pt>
                <c:pt idx="4">
                  <c:v>18.218580703465747</c:v>
                </c:pt>
                <c:pt idx="5">
                  <c:v>18.497043167105709</c:v>
                </c:pt>
                <c:pt idx="6">
                  <c:v>18.681025568587806</c:v>
                </c:pt>
                <c:pt idx="7">
                  <c:v>18.807684274454878</c:v>
                </c:pt>
                <c:pt idx="8">
                  <c:v>18.898159533752647</c:v>
                </c:pt>
                <c:pt idx="9">
                  <c:v>18.965047575075978</c:v>
                </c:pt>
                <c:pt idx="10">
                  <c:v>19.016158711165119</c:v>
                </c:pt>
                <c:pt idx="11">
                  <c:v>19.056504820233538</c:v>
                </c:pt>
                <c:pt idx="12">
                  <c:v>19.089398654375231</c:v>
                </c:pt>
                <c:pt idx="13">
                  <c:v>19.11708633275164</c:v>
                </c:pt>
                <c:pt idx="14">
                  <c:v>19.141123907380326</c:v>
                </c:pt>
                <c:pt idx="15">
                  <c:v>19.162608141673068</c:v>
                </c:pt>
                <c:pt idx="16">
                  <c:v>19.182321231064677</c:v>
                </c:pt>
                <c:pt idx="17">
                  <c:v>19.200822912130789</c:v>
                </c:pt>
                <c:pt idx="18">
                  <c:v>19.218509154751978</c:v>
                </c:pt>
                <c:pt idx="19">
                  <c:v>19.235648583621931</c:v>
                </c:pt>
                <c:pt idx="20">
                  <c:v>19.252403001167096</c:v>
                </c:pt>
                <c:pt idx="21">
                  <c:v>19.268835338058064</c:v>
                </c:pt>
                <c:pt idx="22">
                  <c:v>19.284906164971147</c:v>
                </c:pt>
                <c:pt idx="23">
                  <c:v>19.300457997466083</c:v>
                </c:pt>
                <c:pt idx="24">
                  <c:v>19.31518456059684</c:v>
                </c:pt>
                <c:pt idx="25">
                  <c:v>19.328579455961417</c:v>
                </c:pt>
                <c:pt idx="26">
                  <c:v>19.339854594401061</c:v>
                </c:pt>
                <c:pt idx="27">
                  <c:v>19.347812185310488</c:v>
                </c:pt>
                <c:pt idx="28">
                  <c:v>19.350643011692988</c:v>
                </c:pt>
                <c:pt idx="29">
                  <c:v>19.345604523504111</c:v>
                </c:pt>
                <c:pt idx="30">
                  <c:v>19.328498134133817</c:v>
                </c:pt>
                <c:pt idx="31">
                  <c:v>19.292803072380259</c:v>
                </c:pt>
                <c:pt idx="32">
                  <c:v>19.228209634130231</c:v>
                </c:pt>
                <c:pt idx="33">
                  <c:v>19.118082046252553</c:v>
                </c:pt>
                <c:pt idx="34">
                  <c:v>18.934993109446662</c:v>
                </c:pt>
                <c:pt idx="35">
                  <c:v>18.632818335715246</c:v>
                </c:pt>
                <c:pt idx="36">
                  <c:v>18.13306746971859</c:v>
                </c:pt>
                <c:pt idx="37">
                  <c:v>17.303686794374855</c:v>
                </c:pt>
                <c:pt idx="38">
                  <c:v>15.938634092701349</c:v>
                </c:pt>
                <c:pt idx="39">
                  <c:v>13.795675285083757</c:v>
                </c:pt>
                <c:pt idx="40">
                  <c:v>10.875065325135688</c:v>
                </c:pt>
              </c:numCache>
            </c:numRef>
          </c:yVal>
        </c:ser>
        <c:ser>
          <c:idx val="6"/>
          <c:order val="6"/>
          <c:tx>
            <c:strRef>
              <c:f>Tabelle1!$AF$66</c:f>
              <c:strCache>
                <c:ptCount val="1"/>
                <c:pt idx="0">
                  <c:v>11</c:v>
                </c:pt>
              </c:strCache>
            </c:strRef>
          </c:tx>
          <c:marker>
            <c:symbol val="none"/>
          </c:marker>
          <c:xVal>
            <c:numRef>
              <c:f>Tabelle1!$Y$67:$Y$107</c:f>
              <c:numCache>
                <c:formatCode>General</c:formatCode>
                <c:ptCount val="41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2.2000000000000002</c:v>
                </c:pt>
                <c:pt idx="13">
                  <c:v>2.2999999999999998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  <c:pt idx="19">
                  <c:v>2.9</c:v>
                </c:pt>
                <c:pt idx="20">
                  <c:v>3</c:v>
                </c:pt>
                <c:pt idx="21">
                  <c:v>3.1</c:v>
                </c:pt>
                <c:pt idx="22">
                  <c:v>3.2</c:v>
                </c:pt>
                <c:pt idx="23">
                  <c:v>3.3</c:v>
                </c:pt>
                <c:pt idx="24">
                  <c:v>3.4</c:v>
                </c:pt>
                <c:pt idx="25">
                  <c:v>3.5</c:v>
                </c:pt>
                <c:pt idx="26">
                  <c:v>3.6</c:v>
                </c:pt>
                <c:pt idx="27">
                  <c:v>3.7</c:v>
                </c:pt>
                <c:pt idx="28">
                  <c:v>3.8</c:v>
                </c:pt>
                <c:pt idx="29">
                  <c:v>3.9</c:v>
                </c:pt>
                <c:pt idx="30">
                  <c:v>4</c:v>
                </c:pt>
                <c:pt idx="31">
                  <c:v>4.0999999999999996</c:v>
                </c:pt>
                <c:pt idx="32">
                  <c:v>4.2</c:v>
                </c:pt>
                <c:pt idx="33">
                  <c:v>4.3</c:v>
                </c:pt>
                <c:pt idx="34">
                  <c:v>4.4000000000000004</c:v>
                </c:pt>
                <c:pt idx="35">
                  <c:v>4.5</c:v>
                </c:pt>
                <c:pt idx="36">
                  <c:v>4.5999999999999996</c:v>
                </c:pt>
                <c:pt idx="37">
                  <c:v>4.7</c:v>
                </c:pt>
                <c:pt idx="38">
                  <c:v>4.8</c:v>
                </c:pt>
                <c:pt idx="39">
                  <c:v>4.9000000000000004</c:v>
                </c:pt>
                <c:pt idx="40">
                  <c:v>5</c:v>
                </c:pt>
              </c:numCache>
            </c:numRef>
          </c:xVal>
          <c:yVal>
            <c:numRef>
              <c:f>Tabelle1!$AF$67:$AF$107</c:f>
              <c:numCache>
                <c:formatCode>General</c:formatCode>
                <c:ptCount val="41"/>
                <c:pt idx="0">
                  <c:v>12.659822401525936</c:v>
                </c:pt>
                <c:pt idx="1">
                  <c:v>15.398724859350935</c:v>
                </c:pt>
                <c:pt idx="2">
                  <c:v>16.84543689386923</c:v>
                </c:pt>
                <c:pt idx="3">
                  <c:v>17.652753169111598</c:v>
                </c:pt>
                <c:pt idx="4">
                  <c:v>18.131850075422484</c:v>
                </c:pt>
                <c:pt idx="5">
                  <c:v>18.432271409444823</c:v>
                </c:pt>
                <c:pt idx="6">
                  <c:v>18.629804899289589</c:v>
                </c:pt>
                <c:pt idx="7">
                  <c:v>18.765154456647814</c:v>
                </c:pt>
                <c:pt idx="8">
                  <c:v>18.861376783708348</c:v>
                </c:pt>
                <c:pt idx="9">
                  <c:v>18.93215521928736</c:v>
                </c:pt>
                <c:pt idx="10">
                  <c:v>18.985943816155846</c:v>
                </c:pt>
                <c:pt idx="11">
                  <c:v>19.028150329211641</c:v>
                </c:pt>
                <c:pt idx="12">
                  <c:v>19.062339303414845</c:v>
                </c:pt>
                <c:pt idx="13">
                  <c:v>19.090922057205187</c:v>
                </c:pt>
                <c:pt idx="14">
                  <c:v>19.115566378785083</c:v>
                </c:pt>
                <c:pt idx="15">
                  <c:v>19.137447144661994</c:v>
                </c:pt>
                <c:pt idx="16">
                  <c:v>19.157403421483707</c:v>
                </c:pt>
                <c:pt idx="17">
                  <c:v>19.176038707522526</c:v>
                </c:pt>
                <c:pt idx="18">
                  <c:v>19.1937853700151</c:v>
                </c:pt>
                <c:pt idx="19">
                  <c:v>19.210945590209189</c:v>
                </c:pt>
                <c:pt idx="20">
                  <c:v>19.227716016712353</c:v>
                </c:pt>
                <c:pt idx="21">
                  <c:v>19.244200170060857</c:v>
                </c:pt>
                <c:pt idx="22">
                  <c:v>19.260410515899487</c:v>
                </c:pt>
                <c:pt idx="23">
                  <c:v>19.276260483613605</c:v>
                </c:pt>
                <c:pt idx="24">
                  <c:v>19.291545178167382</c:v>
                </c:pt>
                <c:pt idx="25">
                  <c:v>19.30590779760416</c:v>
                </c:pt>
                <c:pt idx="26">
                  <c:v>19.318786479480206</c:v>
                </c:pt>
                <c:pt idx="27">
                  <c:v>19.329332995828146</c:v>
                </c:pt>
                <c:pt idx="28">
                  <c:v>19.336289720687134</c:v>
                </c:pt>
                <c:pt idx="29">
                  <c:v>19.337803555263427</c:v>
                </c:pt>
                <c:pt idx="30">
                  <c:v>19.331143278186111</c:v>
                </c:pt>
                <c:pt idx="31">
                  <c:v>19.312266771645515</c:v>
                </c:pt>
                <c:pt idx="32">
                  <c:v>19.275148187179798</c:v>
                </c:pt>
                <c:pt idx="33">
                  <c:v>19.210691370794166</c:v>
                </c:pt>
                <c:pt idx="34">
                  <c:v>19.104789097404314</c:v>
                </c:pt>
                <c:pt idx="35">
                  <c:v>18.934020286667206</c:v>
                </c:pt>
                <c:pt idx="36">
                  <c:v>18.653039563962714</c:v>
                </c:pt>
                <c:pt idx="37">
                  <c:v>18.152530317669225</c:v>
                </c:pt>
                <c:pt idx="38">
                  <c:v>17.146996377996725</c:v>
                </c:pt>
                <c:pt idx="39">
                  <c:v>15.088927475843168</c:v>
                </c:pt>
                <c:pt idx="40">
                  <c:v>11.681070130253291</c:v>
                </c:pt>
              </c:numCache>
            </c:numRef>
          </c:yVal>
        </c:ser>
        <c:axId val="108530688"/>
        <c:axId val="108536960"/>
      </c:scatterChart>
      <c:valAx>
        <c:axId val="108530688"/>
        <c:scaling>
          <c:orientation val="minMax"/>
          <c:max val="5"/>
          <c:min val="1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Frq</a:t>
                </a:r>
                <a:r>
                  <a:rPr lang="de-DE" baseline="0"/>
                  <a:t> / Ghz</a:t>
                </a:r>
              </a:p>
            </c:rich>
          </c:tx>
        </c:title>
        <c:numFmt formatCode="General" sourceLinked="1"/>
        <c:tickLblPos val="nextTo"/>
        <c:crossAx val="108536960"/>
        <c:crosses val="autoZero"/>
        <c:crossBetween val="midCat"/>
      </c:valAx>
      <c:valAx>
        <c:axId val="108536960"/>
        <c:scaling>
          <c:orientation val="minMax"/>
          <c:max val="20"/>
          <c:min val="1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Pout / dBm</a:t>
                </a:r>
              </a:p>
            </c:rich>
          </c:tx>
        </c:title>
        <c:numFmt formatCode="General" sourceLinked="1"/>
        <c:tickLblPos val="nextTo"/>
        <c:crossAx val="108530688"/>
        <c:crosses val="autoZero"/>
        <c:crossBetween val="midCat"/>
      </c:valAx>
    </c:plotArea>
    <c:legend>
      <c:legendPos val="r"/>
    </c:legend>
    <c:plotVisOnly val="1"/>
  </c:chart>
  <c:txPr>
    <a:bodyPr/>
    <a:lstStyle/>
    <a:p>
      <a:pPr>
        <a:defRPr sz="1400"/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catterChart>
        <c:scatterStyle val="lineMarker"/>
        <c:ser>
          <c:idx val="0"/>
          <c:order val="0"/>
          <c:tx>
            <c:strRef>
              <c:f>Tabelle1!$Z$66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Tabelle1!$Y$111:$Y$151</c:f>
              <c:numCache>
                <c:formatCode>General</c:formatCode>
                <c:ptCount val="41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2.2000000000000002</c:v>
                </c:pt>
                <c:pt idx="13">
                  <c:v>2.2999999999999998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  <c:pt idx="19">
                  <c:v>2.9</c:v>
                </c:pt>
                <c:pt idx="20">
                  <c:v>3</c:v>
                </c:pt>
                <c:pt idx="21">
                  <c:v>3.1</c:v>
                </c:pt>
                <c:pt idx="22">
                  <c:v>3.2</c:v>
                </c:pt>
                <c:pt idx="23">
                  <c:v>3.3</c:v>
                </c:pt>
                <c:pt idx="24">
                  <c:v>3.4</c:v>
                </c:pt>
                <c:pt idx="25">
                  <c:v>3.5</c:v>
                </c:pt>
                <c:pt idx="26">
                  <c:v>3.6</c:v>
                </c:pt>
                <c:pt idx="27">
                  <c:v>3.7</c:v>
                </c:pt>
                <c:pt idx="28">
                  <c:v>3.8</c:v>
                </c:pt>
                <c:pt idx="29">
                  <c:v>3.9</c:v>
                </c:pt>
                <c:pt idx="30">
                  <c:v>4</c:v>
                </c:pt>
                <c:pt idx="31">
                  <c:v>4.0999999999999996</c:v>
                </c:pt>
                <c:pt idx="32">
                  <c:v>4.2</c:v>
                </c:pt>
                <c:pt idx="33">
                  <c:v>4.3</c:v>
                </c:pt>
                <c:pt idx="34">
                  <c:v>4.4000000000000004</c:v>
                </c:pt>
                <c:pt idx="35">
                  <c:v>4.5</c:v>
                </c:pt>
                <c:pt idx="36">
                  <c:v>4.5999999999999996</c:v>
                </c:pt>
                <c:pt idx="37">
                  <c:v>4.7</c:v>
                </c:pt>
                <c:pt idx="38">
                  <c:v>4.8</c:v>
                </c:pt>
                <c:pt idx="39">
                  <c:v>4.9000000000000004</c:v>
                </c:pt>
                <c:pt idx="40">
                  <c:v>5</c:v>
                </c:pt>
              </c:numCache>
            </c:numRef>
          </c:xVal>
          <c:yVal>
            <c:numRef>
              <c:f>Tabelle1!$Z$111:$Z$151</c:f>
              <c:numCache>
                <c:formatCode>General</c:formatCode>
                <c:ptCount val="41"/>
                <c:pt idx="0">
                  <c:v>10.944451604588226</c:v>
                </c:pt>
                <c:pt idx="1">
                  <c:v>12.188278196884999</c:v>
                </c:pt>
                <c:pt idx="2">
                  <c:v>12.881212012844998</c:v>
                </c:pt>
                <c:pt idx="3">
                  <c:v>13.292872319914652</c:v>
                </c:pt>
                <c:pt idx="4">
                  <c:v>13.551621638497618</c:v>
                </c:pt>
                <c:pt idx="5">
                  <c:v>13.722322756672277</c:v>
                </c:pt>
                <c:pt idx="6">
                  <c:v>13.839804309565551</c:v>
                </c:pt>
                <c:pt idx="7">
                  <c:v>13.923813378469653</c:v>
                </c:pt>
                <c:pt idx="8">
                  <c:v>13.986085376679236</c:v>
                </c:pt>
                <c:pt idx="9">
                  <c:v>14.03388162903153</c:v>
                </c:pt>
                <c:pt idx="10">
                  <c:v>14.071853347154791</c:v>
                </c:pt>
                <c:pt idx="11">
                  <c:v>14.103069677081674</c:v>
                </c:pt>
                <c:pt idx="12">
                  <c:v>14.129607718180996</c:v>
                </c:pt>
                <c:pt idx="13">
                  <c:v>14.152902887779925</c:v>
                </c:pt>
                <c:pt idx="14">
                  <c:v>14.173962901783634</c:v>
                </c:pt>
                <c:pt idx="15">
                  <c:v>14.193501190028819</c:v>
                </c:pt>
                <c:pt idx="16">
                  <c:v>14.212020857162738</c:v>
                </c:pt>
                <c:pt idx="17">
                  <c:v>14.229866882843618</c:v>
                </c:pt>
                <c:pt idx="18">
                  <c:v>14.247256619928784</c:v>
                </c:pt>
                <c:pt idx="19">
                  <c:v>14.264294017090185</c:v>
                </c:pt>
                <c:pt idx="20">
                  <c:v>14.280969871994207</c:v>
                </c:pt>
                <c:pt idx="21">
                  <c:v>14.297147923893109</c:v>
                </c:pt>
                <c:pt idx="22">
                  <c:v>14.312534073185125</c:v>
                </c:pt>
                <c:pt idx="23">
                  <c:v>14.326622831678966</c:v>
                </c:pt>
                <c:pt idx="24">
                  <c:v>14.338610410880044</c:v>
                </c:pt>
                <c:pt idx="25">
                  <c:v>14.347256280167988</c:v>
                </c:pt>
                <c:pt idx="26">
                  <c:v>14.350662161436842</c:v>
                </c:pt>
                <c:pt idx="27">
                  <c:v>14.345914814264066</c:v>
                </c:pt>
                <c:pt idx="28">
                  <c:v>14.328498134133815</c:v>
                </c:pt>
                <c:pt idx="29">
                  <c:v>14.291304662341407</c:v>
                </c:pt>
                <c:pt idx="30">
                  <c:v>14.222934838378585</c:v>
                </c:pt>
                <c:pt idx="31">
                  <c:v>14.104704103934631</c:v>
                </c:pt>
                <c:pt idx="32">
                  <c:v>13.905280086574507</c:v>
                </c:pt>
                <c:pt idx="33">
                  <c:v>13.571026954043585</c:v>
                </c:pt>
                <c:pt idx="34">
                  <c:v>13.009150832066094</c:v>
                </c:pt>
                <c:pt idx="35">
                  <c:v>12.062112131919216</c:v>
                </c:pt>
                <c:pt idx="36">
                  <c:v>10.488764829572322</c:v>
                </c:pt>
                <c:pt idx="37">
                  <c:v>8.0454747380143861</c:v>
                </c:pt>
                <c:pt idx="38">
                  <c:v>4.9161133611399146</c:v>
                </c:pt>
                <c:pt idx="39">
                  <c:v>2.3565643432824035</c:v>
                </c:pt>
                <c:pt idx="40">
                  <c:v>1.8270807453416662</c:v>
                </c:pt>
              </c:numCache>
            </c:numRef>
          </c:yVal>
        </c:ser>
        <c:ser>
          <c:idx val="1"/>
          <c:order val="1"/>
          <c:tx>
            <c:strRef>
              <c:f>Tabelle1!$AA$66</c:f>
              <c:strCache>
                <c:ptCount val="1"/>
                <c:pt idx="0">
                  <c:v>2</c:v>
                </c:pt>
              </c:strCache>
            </c:strRef>
          </c:tx>
          <c:marker>
            <c:symbol val="none"/>
          </c:marker>
          <c:xVal>
            <c:numRef>
              <c:f>Tabelle1!$Y$111:$Y$151</c:f>
              <c:numCache>
                <c:formatCode>General</c:formatCode>
                <c:ptCount val="41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2.2000000000000002</c:v>
                </c:pt>
                <c:pt idx="13">
                  <c:v>2.2999999999999998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  <c:pt idx="19">
                  <c:v>2.9</c:v>
                </c:pt>
                <c:pt idx="20">
                  <c:v>3</c:v>
                </c:pt>
                <c:pt idx="21">
                  <c:v>3.1</c:v>
                </c:pt>
                <c:pt idx="22">
                  <c:v>3.2</c:v>
                </c:pt>
                <c:pt idx="23">
                  <c:v>3.3</c:v>
                </c:pt>
                <c:pt idx="24">
                  <c:v>3.4</c:v>
                </c:pt>
                <c:pt idx="25">
                  <c:v>3.5</c:v>
                </c:pt>
                <c:pt idx="26">
                  <c:v>3.6</c:v>
                </c:pt>
                <c:pt idx="27">
                  <c:v>3.7</c:v>
                </c:pt>
                <c:pt idx="28">
                  <c:v>3.8</c:v>
                </c:pt>
                <c:pt idx="29">
                  <c:v>3.9</c:v>
                </c:pt>
                <c:pt idx="30">
                  <c:v>4</c:v>
                </c:pt>
                <c:pt idx="31">
                  <c:v>4.0999999999999996</c:v>
                </c:pt>
                <c:pt idx="32">
                  <c:v>4.2</c:v>
                </c:pt>
                <c:pt idx="33">
                  <c:v>4.3</c:v>
                </c:pt>
                <c:pt idx="34">
                  <c:v>4.4000000000000004</c:v>
                </c:pt>
                <c:pt idx="35">
                  <c:v>4.5</c:v>
                </c:pt>
                <c:pt idx="36">
                  <c:v>4.5999999999999996</c:v>
                </c:pt>
                <c:pt idx="37">
                  <c:v>4.7</c:v>
                </c:pt>
                <c:pt idx="38">
                  <c:v>4.8</c:v>
                </c:pt>
                <c:pt idx="39">
                  <c:v>4.9000000000000004</c:v>
                </c:pt>
                <c:pt idx="40">
                  <c:v>5</c:v>
                </c:pt>
              </c:numCache>
            </c:numRef>
          </c:xVal>
          <c:yVal>
            <c:numRef>
              <c:f>Tabelle1!$AA$111:$AA$151</c:f>
              <c:numCache>
                <c:formatCode>General</c:formatCode>
                <c:ptCount val="41"/>
                <c:pt idx="0">
                  <c:v>10.566076287557093</c:v>
                </c:pt>
                <c:pt idx="1">
                  <c:v>11.870831517092094</c:v>
                </c:pt>
                <c:pt idx="2">
                  <c:v>12.594483961247185</c:v>
                </c:pt>
                <c:pt idx="3">
                  <c:v>13.022268385836064</c:v>
                </c:pt>
                <c:pt idx="4">
                  <c:v>13.289997501731357</c:v>
                </c:pt>
                <c:pt idx="5">
                  <c:v>13.465985091419656</c:v>
                </c:pt>
                <c:pt idx="6">
                  <c:v>13.586728990752462</c:v>
                </c:pt>
                <c:pt idx="7">
                  <c:v>13.672830332074826</c:v>
                </c:pt>
                <c:pt idx="8">
                  <c:v>13.736485903732669</c:v>
                </c:pt>
                <c:pt idx="9">
                  <c:v>13.785218746084874</c:v>
                </c:pt>
                <c:pt idx="10">
                  <c:v>13.823835047462756</c:v>
                </c:pt>
                <c:pt idx="11">
                  <c:v>13.855499258929623</c:v>
                </c:pt>
                <c:pt idx="12">
                  <c:v>13.882349097535926</c:v>
                </c:pt>
                <c:pt idx="13">
                  <c:v>13.905859751383176</c:v>
                </c:pt>
                <c:pt idx="14">
                  <c:v>13.927065836219205</c:v>
                </c:pt>
                <c:pt idx="15">
                  <c:v>13.946699587158392</c:v>
                </c:pt>
                <c:pt idx="16">
                  <c:v>13.96527780026482</c:v>
                </c:pt>
                <c:pt idx="17">
                  <c:v>13.983155990573023</c:v>
                </c:pt>
                <c:pt idx="18">
                  <c:v>14.000560273394075</c:v>
                </c:pt>
                <c:pt idx="19">
                  <c:v>14.017602675946957</c:v>
                </c:pt>
                <c:pt idx="20">
                  <c:v>14.034282384915372</c:v>
                </c:pt>
                <c:pt idx="21">
                  <c:v>14.050472911327851</c:v>
                </c:pt>
                <c:pt idx="22">
                  <c:v>14.065892648997259</c:v>
                </c:pt>
                <c:pt idx="23">
                  <c:v>14.080053181827211</c:v>
                </c:pt>
                <c:pt idx="24">
                  <c:v>14.092175127952327</c:v>
                </c:pt>
                <c:pt idx="25">
                  <c:v>14.101053971234457</c:v>
                </c:pt>
                <c:pt idx="26">
                  <c:v>14.104845896345722</c:v>
                </c:pt>
                <c:pt idx="27">
                  <c:v>14.100721818054417</c:v>
                </c:pt>
                <c:pt idx="28">
                  <c:v>14.084298424208221</c:v>
                </c:pt>
                <c:pt idx="29">
                  <c:v>14.048682386365879</c:v>
                </c:pt>
                <c:pt idx="30">
                  <c:v>13.982827403745235</c:v>
                </c:pt>
                <c:pt idx="31">
                  <c:v>13.868645639557295</c:v>
                </c:pt>
                <c:pt idx="32">
                  <c:v>13.67583603493075</c:v>
                </c:pt>
                <c:pt idx="33">
                  <c:v>13.352577877473429</c:v>
                </c:pt>
                <c:pt idx="34">
                  <c:v>12.809283999950068</c:v>
                </c:pt>
                <c:pt idx="35">
                  <c:v>11.893880528209539</c:v>
                </c:pt>
                <c:pt idx="36">
                  <c:v>10.37320087726776</c:v>
                </c:pt>
                <c:pt idx="37">
                  <c:v>8.0090846872380084</c:v>
                </c:pt>
                <c:pt idx="38">
                  <c:v>4.9662753807042304</c:v>
                </c:pt>
                <c:pt idx="39">
                  <c:v>2.4271631184364537</c:v>
                </c:pt>
                <c:pt idx="40">
                  <c:v>1.7803775200085439</c:v>
                </c:pt>
              </c:numCache>
            </c:numRef>
          </c:yVal>
        </c:ser>
        <c:ser>
          <c:idx val="2"/>
          <c:order val="2"/>
          <c:tx>
            <c:strRef>
              <c:f>Tabelle1!$AB$66</c:f>
              <c:strCache>
                <c:ptCount val="1"/>
                <c:pt idx="0">
                  <c:v>4</c:v>
                </c:pt>
              </c:strCache>
            </c:strRef>
          </c:tx>
          <c:marker>
            <c:symbol val="none"/>
          </c:marker>
          <c:xVal>
            <c:numRef>
              <c:f>Tabelle1!$Y$111:$Y$151</c:f>
              <c:numCache>
                <c:formatCode>General</c:formatCode>
                <c:ptCount val="41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2.2000000000000002</c:v>
                </c:pt>
                <c:pt idx="13">
                  <c:v>2.2999999999999998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  <c:pt idx="19">
                  <c:v>2.9</c:v>
                </c:pt>
                <c:pt idx="20">
                  <c:v>3</c:v>
                </c:pt>
                <c:pt idx="21">
                  <c:v>3.1</c:v>
                </c:pt>
                <c:pt idx="22">
                  <c:v>3.2</c:v>
                </c:pt>
                <c:pt idx="23">
                  <c:v>3.3</c:v>
                </c:pt>
                <c:pt idx="24">
                  <c:v>3.4</c:v>
                </c:pt>
                <c:pt idx="25">
                  <c:v>3.5</c:v>
                </c:pt>
                <c:pt idx="26">
                  <c:v>3.6</c:v>
                </c:pt>
                <c:pt idx="27">
                  <c:v>3.7</c:v>
                </c:pt>
                <c:pt idx="28">
                  <c:v>3.8</c:v>
                </c:pt>
                <c:pt idx="29">
                  <c:v>3.9</c:v>
                </c:pt>
                <c:pt idx="30">
                  <c:v>4</c:v>
                </c:pt>
                <c:pt idx="31">
                  <c:v>4.0999999999999996</c:v>
                </c:pt>
                <c:pt idx="32">
                  <c:v>4.2</c:v>
                </c:pt>
                <c:pt idx="33">
                  <c:v>4.3</c:v>
                </c:pt>
                <c:pt idx="34">
                  <c:v>4.4000000000000004</c:v>
                </c:pt>
                <c:pt idx="35">
                  <c:v>4.5</c:v>
                </c:pt>
                <c:pt idx="36">
                  <c:v>4.5999999999999996</c:v>
                </c:pt>
                <c:pt idx="37">
                  <c:v>4.7</c:v>
                </c:pt>
                <c:pt idx="38">
                  <c:v>4.8</c:v>
                </c:pt>
                <c:pt idx="39">
                  <c:v>4.9000000000000004</c:v>
                </c:pt>
                <c:pt idx="40">
                  <c:v>5</c:v>
                </c:pt>
              </c:numCache>
            </c:numRef>
          </c:xVal>
          <c:yVal>
            <c:numRef>
              <c:f>Tabelle1!$AB$111:$AB$151</c:f>
              <c:numCache>
                <c:formatCode>General</c:formatCode>
                <c:ptCount val="41"/>
                <c:pt idx="0">
                  <c:v>9.6055947111812294</c:v>
                </c:pt>
                <c:pt idx="1">
                  <c:v>11.065013394982174</c:v>
                </c:pt>
                <c:pt idx="2">
                  <c:v>11.86664311488672</c:v>
                </c:pt>
                <c:pt idx="3">
                  <c:v>12.335357581990138</c:v>
                </c:pt>
                <c:pt idx="4">
                  <c:v>12.625881339845037</c:v>
                </c:pt>
                <c:pt idx="5">
                  <c:v>12.815288299836688</c:v>
                </c:pt>
                <c:pt idx="6">
                  <c:v>12.944313457248143</c:v>
                </c:pt>
                <c:pt idx="7">
                  <c:v>13.035725898475935</c:v>
                </c:pt>
                <c:pt idx="8">
                  <c:v>13.102893582966725</c:v>
                </c:pt>
                <c:pt idx="9">
                  <c:v>13.15400389921599</c:v>
                </c:pt>
                <c:pt idx="10">
                  <c:v>13.194256434017774</c:v>
                </c:pt>
                <c:pt idx="11">
                  <c:v>13.227057564168781</c:v>
                </c:pt>
                <c:pt idx="12">
                  <c:v>13.254698880832812</c:v>
                </c:pt>
                <c:pt idx="13">
                  <c:v>13.278756527681971</c:v>
                </c:pt>
                <c:pt idx="14">
                  <c:v>13.30033340399666</c:v>
                </c:pt>
                <c:pt idx="15">
                  <c:v>13.320209480887605</c:v>
                </c:pt>
                <c:pt idx="16">
                  <c:v>13.338936309206055</c:v>
                </c:pt>
                <c:pt idx="17">
                  <c:v>13.356896147366442</c:v>
                </c:pt>
                <c:pt idx="18">
                  <c:v>13.37433735360904</c:v>
                </c:pt>
                <c:pt idx="19">
                  <c:v>13.39139246202852</c:v>
                </c:pt>
                <c:pt idx="20">
                  <c:v>13.408081954293245</c:v>
                </c:pt>
                <c:pt idx="21">
                  <c:v>13.424304146461715</c:v>
                </c:pt>
                <c:pt idx="22">
                  <c:v>13.439809146081927</c:v>
                </c:pt>
                <c:pt idx="23">
                  <c:v>13.454151873480043</c:v>
                </c:pt>
                <c:pt idx="24">
                  <c:v>13.466614901460151</c:v>
                </c:pt>
                <c:pt idx="25">
                  <c:v>13.476085134347031</c:v>
                </c:pt>
                <c:pt idx="26">
                  <c:v>13.480857007096585</c:v>
                </c:pt>
                <c:pt idx="27">
                  <c:v>13.478315057054239</c:v>
                </c:pt>
                <c:pt idx="28">
                  <c:v>13.464413057001341</c:v>
                </c:pt>
                <c:pt idx="29">
                  <c:v>13.432801234494384</c:v>
                </c:pt>
                <c:pt idx="30">
                  <c:v>13.373330016004083</c:v>
                </c:pt>
                <c:pt idx="31">
                  <c:v>13.269426304213191</c:v>
                </c:pt>
                <c:pt idx="32">
                  <c:v>13.093406963864442</c:v>
                </c:pt>
                <c:pt idx="33">
                  <c:v>12.798058848409248</c:v>
                </c:pt>
                <c:pt idx="34">
                  <c:v>12.301934811630112</c:v>
                </c:pt>
                <c:pt idx="35">
                  <c:v>11.466835346734305</c:v>
                </c:pt>
                <c:pt idx="36">
                  <c:v>10.079849165130106</c:v>
                </c:pt>
                <c:pt idx="37">
                  <c:v>7.9167108674858646</c:v>
                </c:pt>
                <c:pt idx="38">
                  <c:v>5.0936084636425321</c:v>
                </c:pt>
                <c:pt idx="39">
                  <c:v>2.6063736001936135</c:v>
                </c:pt>
                <c:pt idx="40">
                  <c:v>1.6618243653213849</c:v>
                </c:pt>
              </c:numCache>
            </c:numRef>
          </c:yVal>
        </c:ser>
        <c:ser>
          <c:idx val="3"/>
          <c:order val="3"/>
          <c:tx>
            <c:strRef>
              <c:f>Tabelle1!$AC$66</c:f>
              <c:strCache>
                <c:ptCount val="1"/>
                <c:pt idx="0">
                  <c:v>6</c:v>
                </c:pt>
              </c:strCache>
            </c:strRef>
          </c:tx>
          <c:marker>
            <c:symbol val="none"/>
          </c:marker>
          <c:xVal>
            <c:numRef>
              <c:f>Tabelle1!$Y$111:$Y$151</c:f>
              <c:numCache>
                <c:formatCode>General</c:formatCode>
                <c:ptCount val="41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2.2000000000000002</c:v>
                </c:pt>
                <c:pt idx="13">
                  <c:v>2.2999999999999998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  <c:pt idx="19">
                  <c:v>2.9</c:v>
                </c:pt>
                <c:pt idx="20">
                  <c:v>3</c:v>
                </c:pt>
                <c:pt idx="21">
                  <c:v>3.1</c:v>
                </c:pt>
                <c:pt idx="22">
                  <c:v>3.2</c:v>
                </c:pt>
                <c:pt idx="23">
                  <c:v>3.3</c:v>
                </c:pt>
                <c:pt idx="24">
                  <c:v>3.4</c:v>
                </c:pt>
                <c:pt idx="25">
                  <c:v>3.5</c:v>
                </c:pt>
                <c:pt idx="26">
                  <c:v>3.6</c:v>
                </c:pt>
                <c:pt idx="27">
                  <c:v>3.7</c:v>
                </c:pt>
                <c:pt idx="28">
                  <c:v>3.8</c:v>
                </c:pt>
                <c:pt idx="29">
                  <c:v>3.9</c:v>
                </c:pt>
                <c:pt idx="30">
                  <c:v>4</c:v>
                </c:pt>
                <c:pt idx="31">
                  <c:v>4.0999999999999996</c:v>
                </c:pt>
                <c:pt idx="32">
                  <c:v>4.2</c:v>
                </c:pt>
                <c:pt idx="33">
                  <c:v>4.3</c:v>
                </c:pt>
                <c:pt idx="34">
                  <c:v>4.4000000000000004</c:v>
                </c:pt>
                <c:pt idx="35">
                  <c:v>4.5</c:v>
                </c:pt>
                <c:pt idx="36">
                  <c:v>4.5999999999999996</c:v>
                </c:pt>
                <c:pt idx="37">
                  <c:v>4.7</c:v>
                </c:pt>
                <c:pt idx="38">
                  <c:v>4.8</c:v>
                </c:pt>
                <c:pt idx="39">
                  <c:v>4.9000000000000004</c:v>
                </c:pt>
                <c:pt idx="40">
                  <c:v>5</c:v>
                </c:pt>
              </c:numCache>
            </c:numRef>
          </c:xVal>
          <c:yVal>
            <c:numRef>
              <c:f>Tabelle1!$AC$111:$AC$151</c:f>
              <c:numCache>
                <c:formatCode>General</c:formatCode>
                <c:ptCount val="41"/>
                <c:pt idx="0">
                  <c:v>8.0630068754606334</c:v>
                </c:pt>
                <c:pt idx="1">
                  <c:v>9.7708238305552335</c:v>
                </c:pt>
                <c:pt idx="2">
                  <c:v>10.697689473763607</c:v>
                </c:pt>
                <c:pt idx="3">
                  <c:v>11.232139908376872</c:v>
                </c:pt>
                <c:pt idx="4">
                  <c:v>11.559273152838664</c:v>
                </c:pt>
                <c:pt idx="5">
                  <c:v>11.770232381923375</c:v>
                </c:pt>
                <c:pt idx="6">
                  <c:v>11.912557709052592</c:v>
                </c:pt>
                <c:pt idx="7">
                  <c:v>12.012500077672982</c:v>
                </c:pt>
                <c:pt idx="8">
                  <c:v>12.085308414381409</c:v>
                </c:pt>
                <c:pt idx="9">
                  <c:v>12.140237088424882</c:v>
                </c:pt>
                <c:pt idx="10">
                  <c:v>12.183117506819837</c:v>
                </c:pt>
                <c:pt idx="11">
                  <c:v>12.217744592799157</c:v>
                </c:pt>
                <c:pt idx="12">
                  <c:v>12.246657068071663</c:v>
                </c:pt>
                <c:pt idx="13">
                  <c:v>12.271593216676315</c:v>
                </c:pt>
                <c:pt idx="14">
                  <c:v>12.293765605115997</c:v>
                </c:pt>
                <c:pt idx="15">
                  <c:v>12.314030871216453</c:v>
                </c:pt>
                <c:pt idx="16">
                  <c:v>12.33299638398644</c:v>
                </c:pt>
                <c:pt idx="17">
                  <c:v>12.351087353223878</c:v>
                </c:pt>
                <c:pt idx="18">
                  <c:v>12.36858786057368</c:v>
                </c:pt>
                <c:pt idx="19">
                  <c:v>12.385663375334868</c:v>
                </c:pt>
                <c:pt idx="20">
                  <c:v>12.402368580127824</c:v>
                </c:pt>
                <c:pt idx="21">
                  <c:v>12.418641629294708</c:v>
                </c:pt>
                <c:pt idx="22">
                  <c:v>12.434283564439134</c:v>
                </c:pt>
                <c:pt idx="23">
                  <c:v>12.448918906637466</c:v>
                </c:pt>
                <c:pt idx="24">
                  <c:v>12.461929731403508</c:v>
                </c:pt>
                <c:pt idx="25">
                  <c:v>12.472349769505719</c:v>
                </c:pt>
                <c:pt idx="26">
                  <c:v>12.478695493689429</c:v>
                </c:pt>
                <c:pt idx="27">
                  <c:v>12.478694531263521</c:v>
                </c:pt>
                <c:pt idx="28">
                  <c:v>12.468842032513177</c:v>
                </c:pt>
                <c:pt idx="29">
                  <c:v>12.443661206726926</c:v>
                </c:pt>
                <c:pt idx="30">
                  <c:v>12.39444267515513</c:v>
                </c:pt>
                <c:pt idx="31">
                  <c:v>12.307046097902315</c:v>
                </c:pt>
                <c:pt idx="32">
                  <c:v>12.157992873375587</c:v>
                </c:pt>
                <c:pt idx="33">
                  <c:v>11.907469866851041</c:v>
                </c:pt>
                <c:pt idx="34">
                  <c:v>11.487103267106225</c:v>
                </c:pt>
                <c:pt idx="35">
                  <c:v>10.780976587493512</c:v>
                </c:pt>
                <c:pt idx="36">
                  <c:v>9.6087096931593603</c:v>
                </c:pt>
                <c:pt idx="37">
                  <c:v>7.7683532787579601</c:v>
                </c:pt>
                <c:pt idx="38">
                  <c:v>5.2981126099548206</c:v>
                </c:pt>
                <c:pt idx="39">
                  <c:v>2.8941957885538852</c:v>
                </c:pt>
                <c:pt idx="40">
                  <c:v>1.4714212812801888</c:v>
                </c:pt>
              </c:numCache>
            </c:numRef>
          </c:yVal>
        </c:ser>
        <c:ser>
          <c:idx val="4"/>
          <c:order val="4"/>
          <c:tx>
            <c:strRef>
              <c:f>Tabelle1!$AD$66</c:f>
              <c:strCache>
                <c:ptCount val="1"/>
                <c:pt idx="0">
                  <c:v>8</c:v>
                </c:pt>
              </c:strCache>
            </c:strRef>
          </c:tx>
          <c:marker>
            <c:symbol val="none"/>
          </c:marker>
          <c:xVal>
            <c:numRef>
              <c:f>Tabelle1!$Y$111:$Y$151</c:f>
              <c:numCache>
                <c:formatCode>General</c:formatCode>
                <c:ptCount val="41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2.2000000000000002</c:v>
                </c:pt>
                <c:pt idx="13">
                  <c:v>2.2999999999999998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  <c:pt idx="19">
                  <c:v>2.9</c:v>
                </c:pt>
                <c:pt idx="20">
                  <c:v>3</c:v>
                </c:pt>
                <c:pt idx="21">
                  <c:v>3.1</c:v>
                </c:pt>
                <c:pt idx="22">
                  <c:v>3.2</c:v>
                </c:pt>
                <c:pt idx="23">
                  <c:v>3.3</c:v>
                </c:pt>
                <c:pt idx="24">
                  <c:v>3.4</c:v>
                </c:pt>
                <c:pt idx="25">
                  <c:v>3.5</c:v>
                </c:pt>
                <c:pt idx="26">
                  <c:v>3.6</c:v>
                </c:pt>
                <c:pt idx="27">
                  <c:v>3.7</c:v>
                </c:pt>
                <c:pt idx="28">
                  <c:v>3.8</c:v>
                </c:pt>
                <c:pt idx="29">
                  <c:v>3.9</c:v>
                </c:pt>
                <c:pt idx="30">
                  <c:v>4</c:v>
                </c:pt>
                <c:pt idx="31">
                  <c:v>4.0999999999999996</c:v>
                </c:pt>
                <c:pt idx="32">
                  <c:v>4.2</c:v>
                </c:pt>
                <c:pt idx="33">
                  <c:v>4.3</c:v>
                </c:pt>
                <c:pt idx="34">
                  <c:v>4.4000000000000004</c:v>
                </c:pt>
                <c:pt idx="35">
                  <c:v>4.5</c:v>
                </c:pt>
                <c:pt idx="36">
                  <c:v>4.5999999999999996</c:v>
                </c:pt>
                <c:pt idx="37">
                  <c:v>4.7</c:v>
                </c:pt>
                <c:pt idx="38">
                  <c:v>4.8</c:v>
                </c:pt>
                <c:pt idx="39">
                  <c:v>4.9000000000000004</c:v>
                </c:pt>
                <c:pt idx="40">
                  <c:v>5</c:v>
                </c:pt>
              </c:numCache>
            </c:numRef>
          </c:xVal>
          <c:yVal>
            <c:numRef>
              <c:f>Tabelle1!$AD$111:$AD$151</c:f>
              <c:numCache>
                <c:formatCode>General</c:formatCode>
                <c:ptCount val="41"/>
                <c:pt idx="0">
                  <c:v>5.9383127803953037</c:v>
                </c:pt>
                <c:pt idx="1">
                  <c:v>7.9882628238112776</c:v>
                </c:pt>
                <c:pt idx="2">
                  <c:v>9.0876230378778438</c:v>
                </c:pt>
                <c:pt idx="3">
                  <c:v>9.7126153649962674</c:v>
                </c:pt>
                <c:pt idx="4">
                  <c:v>10.090172940712232</c:v>
                </c:pt>
                <c:pt idx="5">
                  <c:v>10.330817337679715</c:v>
                </c:pt>
                <c:pt idx="6">
                  <c:v>10.491461746165815</c:v>
                </c:pt>
                <c:pt idx="7">
                  <c:v>10.603152869665962</c:v>
                </c:pt>
                <c:pt idx="8">
                  <c:v>10.683730397976717</c:v>
                </c:pt>
                <c:pt idx="9">
                  <c:v>10.743918313711543</c:v>
                </c:pt>
                <c:pt idx="10">
                  <c:v>10.790418265868954</c:v>
                </c:pt>
                <c:pt idx="11">
                  <c:v>10.827560344820739</c:v>
                </c:pt>
                <c:pt idx="12">
                  <c:v>10.858223659252467</c:v>
                </c:pt>
                <c:pt idx="13">
                  <c:v>10.884369818366203</c:v>
                </c:pt>
                <c:pt idx="14">
                  <c:v>10.90736243957722</c:v>
                </c:pt>
                <c:pt idx="15">
                  <c:v>10.92816375814494</c:v>
                </c:pt>
                <c:pt idx="16">
                  <c:v>10.947458024605982</c:v>
                </c:pt>
                <c:pt idx="17">
                  <c:v>10.965729608145324</c:v>
                </c:pt>
                <c:pt idx="18">
                  <c:v>10.983311794287992</c:v>
                </c:pt>
                <c:pt idx="19">
                  <c:v>11.000415415866005</c:v>
                </c:pt>
                <c:pt idx="20">
                  <c:v>11.017142262419107</c:v>
                </c:pt>
                <c:pt idx="21">
                  <c:v>11.033485359826823</c:v>
                </c:pt>
                <c:pt idx="22">
                  <c:v>11.049315904068873</c:v>
                </c:pt>
                <c:pt idx="23">
                  <c:v>11.06435428129948</c:v>
                </c:pt>
                <c:pt idx="24">
                  <c:v>11.078119617782406</c:v>
                </c:pt>
                <c:pt idx="25">
                  <c:v>11.089847876710515</c:v>
                </c:pt>
                <c:pt idx="26">
                  <c:v>11.098361356124254</c:v>
                </c:pt>
                <c:pt idx="27">
                  <c:v>11.101860240682271</c:v>
                </c:pt>
                <c:pt idx="28">
                  <c:v>11.097585350743724</c:v>
                </c:pt>
                <c:pt idx="29">
                  <c:v>11.0812623030635</c:v>
                </c:pt>
                <c:pt idx="30">
                  <c:v>11.046165381198374</c:v>
                </c:pt>
                <c:pt idx="31">
                  <c:v>10.981505020624674</c:v>
                </c:pt>
                <c:pt idx="32">
                  <c:v>10.869593763464184</c:v>
                </c:pt>
                <c:pt idx="33">
                  <c:v>10.68081093279881</c:v>
                </c:pt>
                <c:pt idx="34">
                  <c:v>10.36478936637841</c:v>
                </c:pt>
                <c:pt idx="35">
                  <c:v>9.8363042504871601</c:v>
                </c:pt>
                <c:pt idx="36">
                  <c:v>8.9597824613555233</c:v>
                </c:pt>
                <c:pt idx="37">
                  <c:v>7.5640119210542878</c:v>
                </c:pt>
                <c:pt idx="38">
                  <c:v>5.5797878196410906</c:v>
                </c:pt>
                <c:pt idx="39">
                  <c:v>3.2906296835172668</c:v>
                </c:pt>
                <c:pt idx="40">
                  <c:v>1.2091682678849569</c:v>
                </c:pt>
              </c:numCache>
            </c:numRef>
          </c:yVal>
        </c:ser>
        <c:ser>
          <c:idx val="5"/>
          <c:order val="5"/>
          <c:tx>
            <c:strRef>
              <c:f>Tabelle1!$AE$66</c:f>
              <c:strCache>
                <c:ptCount val="1"/>
                <c:pt idx="0">
                  <c:v>10</c:v>
                </c:pt>
              </c:strCache>
            </c:strRef>
          </c:tx>
          <c:marker>
            <c:symbol val="none"/>
          </c:marker>
          <c:xVal>
            <c:numRef>
              <c:f>Tabelle1!$Y$111:$Y$151</c:f>
              <c:numCache>
                <c:formatCode>General</c:formatCode>
                <c:ptCount val="41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2.2000000000000002</c:v>
                </c:pt>
                <c:pt idx="13">
                  <c:v>2.2999999999999998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  <c:pt idx="19">
                  <c:v>2.9</c:v>
                </c:pt>
                <c:pt idx="20">
                  <c:v>3</c:v>
                </c:pt>
                <c:pt idx="21">
                  <c:v>3.1</c:v>
                </c:pt>
                <c:pt idx="22">
                  <c:v>3.2</c:v>
                </c:pt>
                <c:pt idx="23">
                  <c:v>3.3</c:v>
                </c:pt>
                <c:pt idx="24">
                  <c:v>3.4</c:v>
                </c:pt>
                <c:pt idx="25">
                  <c:v>3.5</c:v>
                </c:pt>
                <c:pt idx="26">
                  <c:v>3.6</c:v>
                </c:pt>
                <c:pt idx="27">
                  <c:v>3.7</c:v>
                </c:pt>
                <c:pt idx="28">
                  <c:v>3.8</c:v>
                </c:pt>
                <c:pt idx="29">
                  <c:v>3.9</c:v>
                </c:pt>
                <c:pt idx="30">
                  <c:v>4</c:v>
                </c:pt>
                <c:pt idx="31">
                  <c:v>4.0999999999999996</c:v>
                </c:pt>
                <c:pt idx="32">
                  <c:v>4.2</c:v>
                </c:pt>
                <c:pt idx="33">
                  <c:v>4.3</c:v>
                </c:pt>
                <c:pt idx="34">
                  <c:v>4.4000000000000004</c:v>
                </c:pt>
                <c:pt idx="35">
                  <c:v>4.5</c:v>
                </c:pt>
                <c:pt idx="36">
                  <c:v>4.5999999999999996</c:v>
                </c:pt>
                <c:pt idx="37">
                  <c:v>4.7</c:v>
                </c:pt>
                <c:pt idx="38">
                  <c:v>4.8</c:v>
                </c:pt>
                <c:pt idx="39">
                  <c:v>4.9000000000000004</c:v>
                </c:pt>
                <c:pt idx="40">
                  <c:v>5</c:v>
                </c:pt>
              </c:numCache>
            </c:numRef>
          </c:xVal>
          <c:yVal>
            <c:numRef>
              <c:f>Tabelle1!$AE$111:$AE$151</c:f>
              <c:numCache>
                <c:formatCode>General</c:formatCode>
                <c:ptCount val="41"/>
                <c:pt idx="0">
                  <c:v>3.2315124259852421</c:v>
                </c:pt>
                <c:pt idx="1">
                  <c:v>5.7173303747503041</c:v>
                </c:pt>
                <c:pt idx="2">
                  <c:v>7.036443807229432</c:v>
                </c:pt>
                <c:pt idx="3">
                  <c:v>7.7767839518483228</c:v>
                </c:pt>
                <c:pt idx="4">
                  <c:v>8.2185807034657472</c:v>
                </c:pt>
                <c:pt idx="5">
                  <c:v>8.4970431671057085</c:v>
                </c:pt>
                <c:pt idx="6">
                  <c:v>8.6810255685878062</c:v>
                </c:pt>
                <c:pt idx="7">
                  <c:v>8.8076842744548784</c:v>
                </c:pt>
                <c:pt idx="8">
                  <c:v>8.8981595337526471</c:v>
                </c:pt>
                <c:pt idx="9">
                  <c:v>8.9650475750759782</c:v>
                </c:pt>
                <c:pt idx="10">
                  <c:v>9.0161587111651187</c:v>
                </c:pt>
                <c:pt idx="11">
                  <c:v>9.0565048202335383</c:v>
                </c:pt>
                <c:pt idx="12">
                  <c:v>9.0893986543752305</c:v>
                </c:pt>
                <c:pt idx="13">
                  <c:v>9.11708633275164</c:v>
                </c:pt>
                <c:pt idx="14">
                  <c:v>9.1411239073803259</c:v>
                </c:pt>
                <c:pt idx="15">
                  <c:v>9.1626081416730685</c:v>
                </c:pt>
                <c:pt idx="16">
                  <c:v>9.1823212310646767</c:v>
                </c:pt>
                <c:pt idx="17">
                  <c:v>9.2008229121307892</c:v>
                </c:pt>
                <c:pt idx="18">
                  <c:v>9.2185091547519775</c:v>
                </c:pt>
                <c:pt idx="19">
                  <c:v>9.2356485836219306</c:v>
                </c:pt>
                <c:pt idx="20">
                  <c:v>9.2524030011670959</c:v>
                </c:pt>
                <c:pt idx="21">
                  <c:v>9.2688353380580644</c:v>
                </c:pt>
                <c:pt idx="22">
                  <c:v>9.2849061649711473</c:v>
                </c:pt>
                <c:pt idx="23">
                  <c:v>9.3004579974660828</c:v>
                </c:pt>
                <c:pt idx="24">
                  <c:v>9.3151845605968404</c:v>
                </c:pt>
                <c:pt idx="25">
                  <c:v>9.3285794559614175</c:v>
                </c:pt>
                <c:pt idx="26">
                  <c:v>9.3398545944010607</c:v>
                </c:pt>
                <c:pt idx="27">
                  <c:v>9.3478121853104881</c:v>
                </c:pt>
                <c:pt idx="28">
                  <c:v>9.3506430116929877</c:v>
                </c:pt>
                <c:pt idx="29">
                  <c:v>9.345604523504111</c:v>
                </c:pt>
                <c:pt idx="30">
                  <c:v>9.3284981341338167</c:v>
                </c:pt>
                <c:pt idx="31">
                  <c:v>9.2928030723802593</c:v>
                </c:pt>
                <c:pt idx="32">
                  <c:v>9.2282096341302307</c:v>
                </c:pt>
                <c:pt idx="33">
                  <c:v>9.1180820462525531</c:v>
                </c:pt>
                <c:pt idx="34">
                  <c:v>8.9349931094466619</c:v>
                </c:pt>
                <c:pt idx="35">
                  <c:v>8.6328183357152461</c:v>
                </c:pt>
                <c:pt idx="36">
                  <c:v>8.1330674697185898</c:v>
                </c:pt>
                <c:pt idx="37">
                  <c:v>7.3036867943748547</c:v>
                </c:pt>
                <c:pt idx="38">
                  <c:v>5.9386340927013492</c:v>
                </c:pt>
                <c:pt idx="39">
                  <c:v>3.7956752850837567</c:v>
                </c:pt>
                <c:pt idx="40">
                  <c:v>0.87506532513568835</c:v>
                </c:pt>
              </c:numCache>
            </c:numRef>
          </c:yVal>
        </c:ser>
        <c:ser>
          <c:idx val="6"/>
          <c:order val="6"/>
          <c:tx>
            <c:strRef>
              <c:f>Tabelle1!$AF$66</c:f>
              <c:strCache>
                <c:ptCount val="1"/>
                <c:pt idx="0">
                  <c:v>11</c:v>
                </c:pt>
              </c:strCache>
            </c:strRef>
          </c:tx>
          <c:marker>
            <c:symbol val="none"/>
          </c:marker>
          <c:xVal>
            <c:numRef>
              <c:f>Tabelle1!$Y$111:$Y$151</c:f>
              <c:numCache>
                <c:formatCode>General</c:formatCode>
                <c:ptCount val="41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2.2000000000000002</c:v>
                </c:pt>
                <c:pt idx="13">
                  <c:v>2.2999999999999998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  <c:pt idx="19">
                  <c:v>2.9</c:v>
                </c:pt>
                <c:pt idx="20">
                  <c:v>3</c:v>
                </c:pt>
                <c:pt idx="21">
                  <c:v>3.1</c:v>
                </c:pt>
                <c:pt idx="22">
                  <c:v>3.2</c:v>
                </c:pt>
                <c:pt idx="23">
                  <c:v>3.3</c:v>
                </c:pt>
                <c:pt idx="24">
                  <c:v>3.4</c:v>
                </c:pt>
                <c:pt idx="25">
                  <c:v>3.5</c:v>
                </c:pt>
                <c:pt idx="26">
                  <c:v>3.6</c:v>
                </c:pt>
                <c:pt idx="27">
                  <c:v>3.7</c:v>
                </c:pt>
                <c:pt idx="28">
                  <c:v>3.8</c:v>
                </c:pt>
                <c:pt idx="29">
                  <c:v>3.9</c:v>
                </c:pt>
                <c:pt idx="30">
                  <c:v>4</c:v>
                </c:pt>
                <c:pt idx="31">
                  <c:v>4.0999999999999996</c:v>
                </c:pt>
                <c:pt idx="32">
                  <c:v>4.2</c:v>
                </c:pt>
                <c:pt idx="33">
                  <c:v>4.3</c:v>
                </c:pt>
                <c:pt idx="34">
                  <c:v>4.4000000000000004</c:v>
                </c:pt>
                <c:pt idx="35">
                  <c:v>4.5</c:v>
                </c:pt>
                <c:pt idx="36">
                  <c:v>4.5999999999999996</c:v>
                </c:pt>
                <c:pt idx="37">
                  <c:v>4.7</c:v>
                </c:pt>
                <c:pt idx="38">
                  <c:v>4.8</c:v>
                </c:pt>
                <c:pt idx="39">
                  <c:v>4.9000000000000004</c:v>
                </c:pt>
                <c:pt idx="40">
                  <c:v>5</c:v>
                </c:pt>
              </c:numCache>
            </c:numRef>
          </c:xVal>
          <c:yVal>
            <c:numRef>
              <c:f>Tabelle1!$AF$111:$AF$151</c:f>
              <c:numCache>
                <c:formatCode>General</c:formatCode>
                <c:ptCount val="41"/>
                <c:pt idx="0">
                  <c:v>1.6598224015259362</c:v>
                </c:pt>
                <c:pt idx="1">
                  <c:v>4.3987248593509349</c:v>
                </c:pt>
                <c:pt idx="2">
                  <c:v>5.8454368938692305</c:v>
                </c:pt>
                <c:pt idx="3">
                  <c:v>6.6527531691115982</c:v>
                </c:pt>
                <c:pt idx="4">
                  <c:v>7.1318500754224843</c:v>
                </c:pt>
                <c:pt idx="5">
                  <c:v>7.432271409444823</c:v>
                </c:pt>
                <c:pt idx="6">
                  <c:v>7.6298048992895886</c:v>
                </c:pt>
                <c:pt idx="7">
                  <c:v>7.7651544566478137</c:v>
                </c:pt>
                <c:pt idx="8">
                  <c:v>7.8613767837083479</c:v>
                </c:pt>
                <c:pt idx="9">
                  <c:v>7.9321552192873597</c:v>
                </c:pt>
                <c:pt idx="10">
                  <c:v>7.9859438161558458</c:v>
                </c:pt>
                <c:pt idx="11">
                  <c:v>8.0281503292116412</c:v>
                </c:pt>
                <c:pt idx="12">
                  <c:v>8.0623393034148449</c:v>
                </c:pt>
                <c:pt idx="13">
                  <c:v>8.0909220572051872</c:v>
                </c:pt>
                <c:pt idx="14">
                  <c:v>8.1155663787850827</c:v>
                </c:pt>
                <c:pt idx="15">
                  <c:v>8.1374471446619943</c:v>
                </c:pt>
                <c:pt idx="16">
                  <c:v>8.157403421483707</c:v>
                </c:pt>
                <c:pt idx="17">
                  <c:v>8.176038707522526</c:v>
                </c:pt>
                <c:pt idx="18">
                  <c:v>8.1937853700150995</c:v>
                </c:pt>
                <c:pt idx="19">
                  <c:v>8.2109455902091888</c:v>
                </c:pt>
                <c:pt idx="20">
                  <c:v>8.2277160167123533</c:v>
                </c:pt>
                <c:pt idx="21">
                  <c:v>8.2442001700608571</c:v>
                </c:pt>
                <c:pt idx="22">
                  <c:v>8.2604105158994869</c:v>
                </c:pt>
                <c:pt idx="23">
                  <c:v>8.2762604836136049</c:v>
                </c:pt>
                <c:pt idx="24">
                  <c:v>8.2915451781673823</c:v>
                </c:pt>
                <c:pt idx="25">
                  <c:v>8.30590779760416</c:v>
                </c:pt>
                <c:pt idx="26">
                  <c:v>8.318786479480206</c:v>
                </c:pt>
                <c:pt idx="27">
                  <c:v>8.3293329958281461</c:v>
                </c:pt>
                <c:pt idx="28">
                  <c:v>8.3362897206871338</c:v>
                </c:pt>
                <c:pt idx="29">
                  <c:v>8.3378035552634273</c:v>
                </c:pt>
                <c:pt idx="30">
                  <c:v>8.3311432781861114</c:v>
                </c:pt>
                <c:pt idx="31">
                  <c:v>8.3122667716455148</c:v>
                </c:pt>
                <c:pt idx="32">
                  <c:v>8.2751481871797985</c:v>
                </c:pt>
                <c:pt idx="33">
                  <c:v>8.2106913707941658</c:v>
                </c:pt>
                <c:pt idx="34">
                  <c:v>8.1047890974043142</c:v>
                </c:pt>
                <c:pt idx="35">
                  <c:v>7.9340202866672058</c:v>
                </c:pt>
                <c:pt idx="36">
                  <c:v>7.6530395639627145</c:v>
                </c:pt>
                <c:pt idx="37">
                  <c:v>7.1525303176692248</c:v>
                </c:pt>
                <c:pt idx="38">
                  <c:v>6.1469963779967252</c:v>
                </c:pt>
                <c:pt idx="39">
                  <c:v>4.0889274758431675</c:v>
                </c:pt>
                <c:pt idx="40">
                  <c:v>0.68107013025329088</c:v>
                </c:pt>
              </c:numCache>
            </c:numRef>
          </c:yVal>
        </c:ser>
        <c:axId val="108620032"/>
        <c:axId val="108626304"/>
      </c:scatterChart>
      <c:valAx>
        <c:axId val="108620032"/>
        <c:scaling>
          <c:orientation val="minMax"/>
          <c:max val="5"/>
          <c:min val="1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Frq</a:t>
                </a:r>
                <a:r>
                  <a:rPr lang="de-DE" baseline="0"/>
                  <a:t> / Ghz</a:t>
                </a:r>
              </a:p>
            </c:rich>
          </c:tx>
        </c:title>
        <c:numFmt formatCode="General" sourceLinked="1"/>
        <c:tickLblPos val="nextTo"/>
        <c:crossAx val="108626304"/>
        <c:crosses val="autoZero"/>
        <c:crossBetween val="midCat"/>
      </c:valAx>
      <c:valAx>
        <c:axId val="108626304"/>
        <c:scaling>
          <c:orientation val="minMax"/>
          <c:max val="15"/>
          <c:min val="5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Gain /</a:t>
                </a:r>
                <a:r>
                  <a:rPr lang="de-DE" baseline="0"/>
                  <a:t> dB</a:t>
                </a:r>
                <a:endParaRPr lang="de-DE"/>
              </a:p>
            </c:rich>
          </c:tx>
        </c:title>
        <c:numFmt formatCode="General" sourceLinked="1"/>
        <c:tickLblPos val="nextTo"/>
        <c:crossAx val="108620032"/>
        <c:crosses val="autoZero"/>
        <c:crossBetween val="midCat"/>
      </c:valAx>
    </c:plotArea>
    <c:legend>
      <c:legendPos val="r"/>
    </c:legend>
    <c:plotVisOnly val="1"/>
  </c:chart>
  <c:txPr>
    <a:bodyPr/>
    <a:lstStyle/>
    <a:p>
      <a:pPr>
        <a:defRPr sz="1400"/>
      </a:pPr>
      <a:endParaRPr lang="de-DE"/>
    </a:p>
  </c:txPr>
  <c:printSettings>
    <c:headerFooter/>
    <c:pageMargins b="0.78740157499999996" l="0.70000000000000007" r="0.70000000000000007" t="0.78740157499999996" header="0.30000000000000016" footer="0.30000000000000016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28</xdr:row>
      <xdr:rowOff>133349</xdr:rowOff>
    </xdr:from>
    <xdr:to>
      <xdr:col>7</xdr:col>
      <xdr:colOff>295275</xdr:colOff>
      <xdr:row>52</xdr:row>
      <xdr:rowOff>180974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161925</xdr:colOff>
      <xdr:row>3</xdr:row>
      <xdr:rowOff>171450</xdr:rowOff>
    </xdr:from>
    <xdr:to>
      <xdr:col>24</xdr:col>
      <xdr:colOff>161925</xdr:colOff>
      <xdr:row>18</xdr:row>
      <xdr:rowOff>57150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57149</xdr:colOff>
      <xdr:row>37</xdr:row>
      <xdr:rowOff>123824</xdr:rowOff>
    </xdr:from>
    <xdr:to>
      <xdr:col>28</xdr:col>
      <xdr:colOff>28574</xdr:colOff>
      <xdr:row>53</xdr:row>
      <xdr:rowOff>171449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438150</xdr:colOff>
      <xdr:row>28</xdr:row>
      <xdr:rowOff>123825</xdr:rowOff>
    </xdr:from>
    <xdr:to>
      <xdr:col>14</xdr:col>
      <xdr:colOff>438150</xdr:colOff>
      <xdr:row>43</xdr:row>
      <xdr:rowOff>9525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514350</xdr:colOff>
      <xdr:row>46</xdr:row>
      <xdr:rowOff>171450</xdr:rowOff>
    </xdr:from>
    <xdr:to>
      <xdr:col>14</xdr:col>
      <xdr:colOff>514350</xdr:colOff>
      <xdr:row>61</xdr:row>
      <xdr:rowOff>57150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0</xdr:colOff>
      <xdr:row>22</xdr:row>
      <xdr:rowOff>0</xdr:rowOff>
    </xdr:from>
    <xdr:to>
      <xdr:col>30</xdr:col>
      <xdr:colOff>0</xdr:colOff>
      <xdr:row>36</xdr:row>
      <xdr:rowOff>76200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33</xdr:col>
      <xdr:colOff>142875</xdr:colOff>
      <xdr:row>55</xdr:row>
      <xdr:rowOff>95250</xdr:rowOff>
    </xdr:from>
    <xdr:to>
      <xdr:col>39</xdr:col>
      <xdr:colOff>142875</xdr:colOff>
      <xdr:row>69</xdr:row>
      <xdr:rowOff>171450</xdr:rowOff>
    </xdr:to>
    <xdr:graphicFrame macro="">
      <xdr:nvGraphicFramePr>
        <xdr:cNvPr id="8" name="Diagram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32</xdr:col>
      <xdr:colOff>619124</xdr:colOff>
      <xdr:row>70</xdr:row>
      <xdr:rowOff>190499</xdr:rowOff>
    </xdr:from>
    <xdr:to>
      <xdr:col>43</xdr:col>
      <xdr:colOff>171449</xdr:colOff>
      <xdr:row>96</xdr:row>
      <xdr:rowOff>180975</xdr:rowOff>
    </xdr:to>
    <xdr:graphicFrame macro="">
      <xdr:nvGraphicFramePr>
        <xdr:cNvPr id="10" name="Diagram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32</xdr:col>
      <xdr:colOff>609600</xdr:colOff>
      <xdr:row>97</xdr:row>
      <xdr:rowOff>76200</xdr:rowOff>
    </xdr:from>
    <xdr:to>
      <xdr:col>43</xdr:col>
      <xdr:colOff>161925</xdr:colOff>
      <xdr:row>123</xdr:row>
      <xdr:rowOff>66676</xdr:rowOff>
    </xdr:to>
    <xdr:graphicFrame macro="">
      <xdr:nvGraphicFramePr>
        <xdr:cNvPr id="11" name="Diagramm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285750</xdr:colOff>
      <xdr:row>13</xdr:row>
      <xdr:rowOff>28574</xdr:rowOff>
    </xdr:from>
    <xdr:to>
      <xdr:col>16</xdr:col>
      <xdr:colOff>247650</xdr:colOff>
      <xdr:row>35</xdr:row>
      <xdr:rowOff>57149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AF151"/>
  <sheetViews>
    <sheetView tabSelected="1" topLeftCell="A32" workbookViewId="0">
      <selection activeCell="P51" sqref="P51"/>
    </sheetView>
  </sheetViews>
  <sheetFormatPr baseColWidth="10" defaultRowHeight="15"/>
  <sheetData>
    <row r="4" spans="3:17">
      <c r="C4" t="s">
        <v>0</v>
      </c>
      <c r="E4" t="s">
        <v>3</v>
      </c>
    </row>
    <row r="5" spans="3:17">
      <c r="D5" t="s">
        <v>2</v>
      </c>
    </row>
    <row r="6" spans="3:17">
      <c r="C6" t="s">
        <v>1</v>
      </c>
      <c r="D6">
        <v>0.6</v>
      </c>
      <c r="E6">
        <v>0.8</v>
      </c>
      <c r="F6">
        <v>1</v>
      </c>
      <c r="G6">
        <v>1.3</v>
      </c>
      <c r="H6">
        <v>1.5</v>
      </c>
      <c r="I6">
        <v>1.7</v>
      </c>
      <c r="J6">
        <v>3</v>
      </c>
      <c r="K6">
        <v>4</v>
      </c>
      <c r="L6">
        <v>4.4000000000000004</v>
      </c>
      <c r="M6">
        <v>4.5999999999999996</v>
      </c>
      <c r="N6">
        <v>4.7</v>
      </c>
      <c r="O6">
        <v>4.8</v>
      </c>
      <c r="P6">
        <v>4.9000000000000004</v>
      </c>
      <c r="Q6">
        <v>5</v>
      </c>
    </row>
    <row r="7" spans="3:17">
      <c r="C7">
        <v>-8</v>
      </c>
      <c r="F7">
        <v>0</v>
      </c>
      <c r="G7">
        <v>6</v>
      </c>
      <c r="I7">
        <v>6</v>
      </c>
      <c r="J7">
        <v>6</v>
      </c>
      <c r="L7">
        <v>4</v>
      </c>
      <c r="M7">
        <v>3</v>
      </c>
    </row>
    <row r="8" spans="3:17">
      <c r="C8">
        <v>-4</v>
      </c>
      <c r="G8">
        <v>9</v>
      </c>
      <c r="H8">
        <v>10</v>
      </c>
      <c r="J8">
        <v>10</v>
      </c>
      <c r="K8">
        <v>11</v>
      </c>
      <c r="L8">
        <v>8</v>
      </c>
      <c r="N8">
        <v>4</v>
      </c>
    </row>
    <row r="9" spans="3:17">
      <c r="C9">
        <v>0</v>
      </c>
      <c r="D9">
        <v>-5</v>
      </c>
      <c r="E9">
        <v>4</v>
      </c>
      <c r="F9">
        <v>7</v>
      </c>
      <c r="G9">
        <v>13</v>
      </c>
      <c r="H9">
        <v>14</v>
      </c>
      <c r="I9">
        <v>14</v>
      </c>
      <c r="J9">
        <v>14</v>
      </c>
      <c r="K9">
        <v>15</v>
      </c>
      <c r="L9">
        <v>12</v>
      </c>
      <c r="M9">
        <v>12</v>
      </c>
      <c r="N9">
        <v>8</v>
      </c>
      <c r="O9">
        <v>5</v>
      </c>
      <c r="P9">
        <v>3</v>
      </c>
      <c r="Q9">
        <v>2</v>
      </c>
    </row>
    <row r="10" spans="3:17">
      <c r="C10">
        <v>2</v>
      </c>
      <c r="J10">
        <v>16</v>
      </c>
    </row>
    <row r="11" spans="3:17">
      <c r="C11">
        <v>4</v>
      </c>
      <c r="F11">
        <v>11</v>
      </c>
      <c r="G11">
        <v>16</v>
      </c>
      <c r="H11">
        <v>17</v>
      </c>
      <c r="J11">
        <v>17</v>
      </c>
      <c r="K11">
        <v>18</v>
      </c>
      <c r="L11">
        <v>16</v>
      </c>
      <c r="M11">
        <v>16</v>
      </c>
      <c r="Q11">
        <v>6</v>
      </c>
    </row>
    <row r="12" spans="3:17">
      <c r="C12">
        <v>6</v>
      </c>
      <c r="J12">
        <v>18</v>
      </c>
    </row>
    <row r="13" spans="3:17">
      <c r="C13">
        <v>8</v>
      </c>
      <c r="G13">
        <v>17</v>
      </c>
      <c r="H13">
        <v>19</v>
      </c>
      <c r="I13">
        <v>19</v>
      </c>
      <c r="J13">
        <v>19</v>
      </c>
      <c r="K13">
        <v>20</v>
      </c>
      <c r="L13">
        <v>19</v>
      </c>
      <c r="M13">
        <v>19</v>
      </c>
      <c r="N13">
        <v>16</v>
      </c>
    </row>
    <row r="14" spans="3:17">
      <c r="C14">
        <v>10</v>
      </c>
      <c r="F14">
        <v>15</v>
      </c>
      <c r="G14">
        <v>18</v>
      </c>
      <c r="H14">
        <v>19</v>
      </c>
      <c r="I14">
        <v>19</v>
      </c>
      <c r="J14">
        <v>19</v>
      </c>
      <c r="K14">
        <v>20</v>
      </c>
      <c r="L14">
        <v>19</v>
      </c>
      <c r="M14">
        <v>21</v>
      </c>
      <c r="N14">
        <v>18</v>
      </c>
      <c r="Q14">
        <v>12</v>
      </c>
    </row>
    <row r="15" spans="3:17">
      <c r="C15">
        <v>12</v>
      </c>
      <c r="G15">
        <v>19</v>
      </c>
      <c r="M15">
        <v>21</v>
      </c>
      <c r="N15">
        <v>19</v>
      </c>
    </row>
    <row r="17" spans="3:21">
      <c r="C17" t="s">
        <v>1</v>
      </c>
      <c r="D17">
        <v>0.6</v>
      </c>
      <c r="E17">
        <v>0.8</v>
      </c>
      <c r="F17">
        <v>1</v>
      </c>
      <c r="G17">
        <v>1.3</v>
      </c>
      <c r="H17">
        <v>1.5</v>
      </c>
      <c r="I17">
        <v>1.7</v>
      </c>
      <c r="J17">
        <v>3</v>
      </c>
      <c r="K17">
        <v>4</v>
      </c>
      <c r="L17">
        <v>4.4000000000000004</v>
      </c>
      <c r="M17">
        <v>4.5999999999999996</v>
      </c>
      <c r="N17">
        <v>4.7</v>
      </c>
      <c r="O17">
        <v>4.8</v>
      </c>
      <c r="P17">
        <v>4.9000000000000004</v>
      </c>
      <c r="Q17">
        <v>5</v>
      </c>
    </row>
    <row r="18" spans="3:21">
      <c r="C18">
        <v>-8</v>
      </c>
    </row>
    <row r="19" spans="3:21">
      <c r="C19">
        <v>-4</v>
      </c>
    </row>
    <row r="20" spans="3:21">
      <c r="C20">
        <v>0</v>
      </c>
      <c r="D20">
        <f t="shared" ref="D20:Q20" si="0">D9-D$9-$C20</f>
        <v>0</v>
      </c>
      <c r="E20">
        <f t="shared" si="0"/>
        <v>0</v>
      </c>
      <c r="F20">
        <f t="shared" si="0"/>
        <v>0</v>
      </c>
      <c r="G20">
        <f t="shared" si="0"/>
        <v>0</v>
      </c>
      <c r="H20">
        <f t="shared" si="0"/>
        <v>0</v>
      </c>
      <c r="I20">
        <f t="shared" si="0"/>
        <v>0</v>
      </c>
      <c r="J20">
        <f t="shared" si="0"/>
        <v>0</v>
      </c>
      <c r="K20">
        <f t="shared" si="0"/>
        <v>0</v>
      </c>
      <c r="L20">
        <f t="shared" si="0"/>
        <v>0</v>
      </c>
      <c r="M20">
        <f t="shared" si="0"/>
        <v>0</v>
      </c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</row>
    <row r="21" spans="3:21">
      <c r="C21">
        <v>2</v>
      </c>
      <c r="J21">
        <f t="shared" ref="J21" si="1">J10-J$9-$C21</f>
        <v>0</v>
      </c>
      <c r="T21" t="s">
        <v>4</v>
      </c>
    </row>
    <row r="22" spans="3:21">
      <c r="C22">
        <v>4</v>
      </c>
      <c r="F22">
        <f t="shared" ref="F22:Q22" si="2">F11-F$9-$C22</f>
        <v>0</v>
      </c>
      <c r="G22">
        <f t="shared" si="2"/>
        <v>-1</v>
      </c>
      <c r="H22">
        <f t="shared" si="2"/>
        <v>-1</v>
      </c>
      <c r="J22">
        <f t="shared" si="2"/>
        <v>-1</v>
      </c>
      <c r="K22">
        <f t="shared" si="2"/>
        <v>-1</v>
      </c>
      <c r="L22">
        <f t="shared" si="2"/>
        <v>0</v>
      </c>
      <c r="M22">
        <f t="shared" si="2"/>
        <v>0</v>
      </c>
      <c r="Q22">
        <f t="shared" si="2"/>
        <v>0</v>
      </c>
      <c r="S22">
        <v>0.6</v>
      </c>
      <c r="T22">
        <v>-5</v>
      </c>
    </row>
    <row r="23" spans="3:21">
      <c r="C23">
        <v>6</v>
      </c>
      <c r="J23">
        <f t="shared" ref="J23" si="3">J12-J$9-$C23</f>
        <v>-2</v>
      </c>
      <c r="S23">
        <v>0.8</v>
      </c>
      <c r="T23">
        <v>4</v>
      </c>
    </row>
    <row r="24" spans="3:21">
      <c r="C24">
        <v>8</v>
      </c>
      <c r="G24">
        <f t="shared" ref="G24:N24" si="4">G13-G$9-$C24</f>
        <v>-4</v>
      </c>
      <c r="H24">
        <f t="shared" si="4"/>
        <v>-3</v>
      </c>
      <c r="I24">
        <f t="shared" si="4"/>
        <v>-3</v>
      </c>
      <c r="J24">
        <f t="shared" si="4"/>
        <v>-3</v>
      </c>
      <c r="K24">
        <f t="shared" si="4"/>
        <v>-3</v>
      </c>
      <c r="L24">
        <f t="shared" si="4"/>
        <v>-1</v>
      </c>
      <c r="M24">
        <f t="shared" si="4"/>
        <v>-1</v>
      </c>
      <c r="N24">
        <f t="shared" si="4"/>
        <v>0</v>
      </c>
      <c r="S24">
        <v>1</v>
      </c>
      <c r="T24">
        <v>11</v>
      </c>
      <c r="U24">
        <v>15</v>
      </c>
    </row>
    <row r="25" spans="3:21">
      <c r="C25">
        <v>10</v>
      </c>
      <c r="F25">
        <f t="shared" ref="F25:Q25" si="5">F14-F$9-$C25</f>
        <v>-2</v>
      </c>
      <c r="G25">
        <f t="shared" si="5"/>
        <v>-5</v>
      </c>
      <c r="H25">
        <f t="shared" si="5"/>
        <v>-5</v>
      </c>
      <c r="I25">
        <f t="shared" si="5"/>
        <v>-5</v>
      </c>
      <c r="J25">
        <f t="shared" si="5"/>
        <v>-5</v>
      </c>
      <c r="K25">
        <f t="shared" si="5"/>
        <v>-5</v>
      </c>
      <c r="L25">
        <f t="shared" si="5"/>
        <v>-3</v>
      </c>
      <c r="M25">
        <f t="shared" si="5"/>
        <v>-1</v>
      </c>
      <c r="N25">
        <f t="shared" si="5"/>
        <v>0</v>
      </c>
      <c r="Q25">
        <f t="shared" si="5"/>
        <v>0</v>
      </c>
      <c r="S25">
        <v>1.3</v>
      </c>
      <c r="T25">
        <v>13</v>
      </c>
      <c r="U25">
        <v>18</v>
      </c>
    </row>
    <row r="26" spans="3:21">
      <c r="C26">
        <v>12</v>
      </c>
      <c r="G26">
        <f t="shared" ref="G26:N26" si="6">G15-G$9-$C26</f>
        <v>-6</v>
      </c>
      <c r="M26">
        <f t="shared" si="6"/>
        <v>-3</v>
      </c>
      <c r="N26">
        <f t="shared" si="6"/>
        <v>-1</v>
      </c>
      <c r="S26">
        <v>1.5</v>
      </c>
      <c r="T26">
        <v>14</v>
      </c>
      <c r="U26">
        <v>19</v>
      </c>
    </row>
    <row r="27" spans="3:21">
      <c r="S27">
        <v>1.7</v>
      </c>
      <c r="T27">
        <v>14</v>
      </c>
      <c r="U27">
        <v>19</v>
      </c>
    </row>
    <row r="28" spans="3:21">
      <c r="S28">
        <v>3</v>
      </c>
      <c r="T28">
        <v>14</v>
      </c>
      <c r="U28">
        <v>19</v>
      </c>
    </row>
    <row r="29" spans="3:21">
      <c r="S29">
        <v>4</v>
      </c>
      <c r="T29">
        <v>15</v>
      </c>
      <c r="U29">
        <v>20</v>
      </c>
    </row>
    <row r="30" spans="3:21">
      <c r="S30">
        <v>4.4000000000000004</v>
      </c>
      <c r="T30">
        <v>12</v>
      </c>
      <c r="U30">
        <v>19</v>
      </c>
    </row>
    <row r="32" spans="3:21">
      <c r="S32">
        <v>4.7</v>
      </c>
      <c r="T32">
        <v>8</v>
      </c>
      <c r="U32">
        <v>18</v>
      </c>
    </row>
    <row r="33" spans="19:21">
      <c r="S33">
        <v>4.8</v>
      </c>
      <c r="T33">
        <v>5</v>
      </c>
    </row>
    <row r="34" spans="19:21">
      <c r="S34">
        <v>4.9000000000000004</v>
      </c>
      <c r="T34">
        <v>3</v>
      </c>
    </row>
    <row r="35" spans="19:21">
      <c r="S35">
        <v>5</v>
      </c>
      <c r="T35">
        <v>2</v>
      </c>
      <c r="U35">
        <v>12</v>
      </c>
    </row>
    <row r="58" spans="22:32">
      <c r="X58">
        <f>10+X59</f>
        <v>5.0625</v>
      </c>
    </row>
    <row r="59" spans="22:32">
      <c r="W59">
        <v>10</v>
      </c>
      <c r="X59">
        <f>-0.04658*W59*W59-0.02795*W59</f>
        <v>-4.9375</v>
      </c>
      <c r="Z59">
        <v>-4.6580000000000003E-2</v>
      </c>
    </row>
    <row r="60" spans="22:32">
      <c r="Z60">
        <v>-2.7949999999999999E-2</v>
      </c>
    </row>
    <row r="61" spans="22:32">
      <c r="W61">
        <v>-0.08</v>
      </c>
    </row>
    <row r="62" spans="22:32">
      <c r="W62">
        <v>0.97</v>
      </c>
    </row>
    <row r="63" spans="22:32">
      <c r="W63">
        <v>5</v>
      </c>
      <c r="Z63" t="s">
        <v>42</v>
      </c>
    </row>
    <row r="64" spans="22:32">
      <c r="V64" t="s">
        <v>40</v>
      </c>
      <c r="W64" t="s">
        <v>39</v>
      </c>
      <c r="X64" t="s">
        <v>41</v>
      </c>
      <c r="Z64">
        <v>0</v>
      </c>
      <c r="AA64">
        <v>2</v>
      </c>
      <c r="AB64">
        <v>4</v>
      </c>
      <c r="AC64">
        <v>6</v>
      </c>
      <c r="AD64">
        <v>8</v>
      </c>
      <c r="AE64">
        <v>10</v>
      </c>
      <c r="AF64">
        <v>11</v>
      </c>
    </row>
    <row r="65" spans="12:32">
      <c r="T65">
        <f>U65*$W$62+$W$61</f>
        <v>0.69599999999999906</v>
      </c>
      <c r="U65">
        <v>0.79999999999999905</v>
      </c>
      <c r="V65">
        <f t="shared" ref="V65:V71" si="7">($S$72+$S$74*U65+$S$76*(U65)^2+$S$78*(U65)^3+$S$80*(U65)^4)/(1+$S$73*U65+$S$75*(U65)^2+$S$77*(U65)^3+$S$79*(U65)^4)</f>
        <v>4.0028179773038843</v>
      </c>
    </row>
    <row r="66" spans="12:32">
      <c r="L66" t="s">
        <v>43</v>
      </c>
      <c r="T66">
        <f t="shared" ref="T66:T107" si="8">U66*$W$62+$W$61</f>
        <v>0.79299999999999904</v>
      </c>
      <c r="U66">
        <v>0.89999999999999902</v>
      </c>
      <c r="V66">
        <f t="shared" si="7"/>
        <v>8.5689853214714891</v>
      </c>
      <c r="Z66">
        <v>0</v>
      </c>
      <c r="AA66">
        <v>2</v>
      </c>
      <c r="AB66">
        <v>4</v>
      </c>
      <c r="AC66">
        <v>6</v>
      </c>
      <c r="AD66">
        <v>8</v>
      </c>
      <c r="AE66">
        <v>10</v>
      </c>
      <c r="AF66">
        <v>11</v>
      </c>
    </row>
    <row r="67" spans="12:32">
      <c r="N67" t="s">
        <v>17</v>
      </c>
      <c r="T67">
        <f t="shared" si="8"/>
        <v>0.89</v>
      </c>
      <c r="U67">
        <v>1</v>
      </c>
      <c r="V67">
        <f t="shared" si="7"/>
        <v>10.944451604588226</v>
      </c>
      <c r="W67">
        <f t="shared" ref="W67:W107" si="9">($S$72+$S$74*T67+$S$76*(T67)^2+$S$78*(T67)^3+$S$80*(T67)^4)/(1+$S$73*T67+$S$75*(T67)^2+$S$77*(T67)^3+$S$79*(T67)^4)+$W$63</f>
        <v>13.231512425985242</v>
      </c>
      <c r="X67">
        <f t="shared" ref="X67:X106" si="10">W67-V67</f>
        <v>2.2870608213970165</v>
      </c>
      <c r="Y67">
        <v>1</v>
      </c>
      <c r="Z67">
        <f t="shared" ref="Z67:AF76" si="11">(Z$64*Z$64*$Z$59+Z$64*$Z$60)*(10-$X67)/(-$X$59)+Z$64+$V67</f>
        <v>10.944451604588226</v>
      </c>
      <c r="AA67">
        <f t="shared" si="11"/>
        <v>12.566076287557093</v>
      </c>
      <c r="AB67">
        <f t="shared" si="11"/>
        <v>13.605594711181229</v>
      </c>
      <c r="AC67">
        <f t="shared" si="11"/>
        <v>14.063006875460633</v>
      </c>
      <c r="AD67">
        <f t="shared" si="11"/>
        <v>13.938312780395304</v>
      </c>
      <c r="AE67">
        <f t="shared" si="11"/>
        <v>13.231512425985242</v>
      </c>
      <c r="AF67">
        <f t="shared" si="11"/>
        <v>12.659822401525936</v>
      </c>
    </row>
    <row r="68" spans="12:32">
      <c r="L68" t="s">
        <v>5</v>
      </c>
      <c r="T68">
        <f t="shared" si="8"/>
        <v>0.98699999999999999</v>
      </c>
      <c r="U68">
        <v>1.1000000000000001</v>
      </c>
      <c r="V68">
        <f t="shared" si="7"/>
        <v>12.188278196884999</v>
      </c>
      <c r="W68">
        <f t="shared" si="9"/>
        <v>15.717330374750304</v>
      </c>
      <c r="X68">
        <f t="shared" si="10"/>
        <v>3.5290521778653048</v>
      </c>
      <c r="Y68">
        <v>1.1000000000000001</v>
      </c>
      <c r="Z68">
        <f t="shared" si="11"/>
        <v>12.188278196884999</v>
      </c>
      <c r="AA68">
        <f t="shared" si="11"/>
        <v>13.870831517092094</v>
      </c>
      <c r="AB68">
        <f t="shared" si="11"/>
        <v>15.065013394982174</v>
      </c>
      <c r="AC68">
        <f t="shared" si="11"/>
        <v>15.770823830555234</v>
      </c>
      <c r="AD68">
        <f t="shared" si="11"/>
        <v>15.988262823811278</v>
      </c>
      <c r="AE68">
        <f t="shared" si="11"/>
        <v>15.717330374750304</v>
      </c>
      <c r="AF68">
        <f t="shared" si="11"/>
        <v>15.398724859350935</v>
      </c>
    </row>
    <row r="69" spans="12:32">
      <c r="L69" t="s">
        <v>18</v>
      </c>
      <c r="T69">
        <f t="shared" si="8"/>
        <v>1.0839999999999999</v>
      </c>
      <c r="U69">
        <v>1.2</v>
      </c>
      <c r="V69">
        <f t="shared" si="7"/>
        <v>12.881212012844998</v>
      </c>
      <c r="W69">
        <f t="shared" si="9"/>
        <v>17.036443807229432</v>
      </c>
      <c r="X69">
        <f t="shared" si="10"/>
        <v>4.1552317943844344</v>
      </c>
      <c r="Y69">
        <v>1.2</v>
      </c>
      <c r="Z69">
        <f t="shared" si="11"/>
        <v>12.881212012844998</v>
      </c>
      <c r="AA69">
        <f t="shared" si="11"/>
        <v>14.594483961247185</v>
      </c>
      <c r="AB69">
        <f t="shared" si="11"/>
        <v>15.86664311488672</v>
      </c>
      <c r="AC69">
        <f t="shared" si="11"/>
        <v>16.697689473763607</v>
      </c>
      <c r="AD69">
        <f t="shared" si="11"/>
        <v>17.087623037877844</v>
      </c>
      <c r="AE69">
        <f t="shared" si="11"/>
        <v>17.036443807229432</v>
      </c>
      <c r="AF69">
        <f t="shared" si="11"/>
        <v>16.84543689386923</v>
      </c>
    </row>
    <row r="70" spans="12:32">
      <c r="T70">
        <f t="shared" si="8"/>
        <v>1.1809999999999998</v>
      </c>
      <c r="U70">
        <v>1.3</v>
      </c>
      <c r="V70">
        <f t="shared" si="7"/>
        <v>13.292872319914652</v>
      </c>
      <c r="W70">
        <f t="shared" si="9"/>
        <v>17.776783951848323</v>
      </c>
      <c r="X70">
        <f t="shared" si="10"/>
        <v>4.4839116319336707</v>
      </c>
      <c r="Y70">
        <v>1.3</v>
      </c>
      <c r="Z70">
        <f t="shared" si="11"/>
        <v>13.292872319914652</v>
      </c>
      <c r="AA70">
        <f t="shared" si="11"/>
        <v>15.022268385836064</v>
      </c>
      <c r="AB70">
        <f t="shared" si="11"/>
        <v>16.335357581990138</v>
      </c>
      <c r="AC70">
        <f t="shared" si="11"/>
        <v>17.232139908376872</v>
      </c>
      <c r="AD70">
        <f t="shared" si="11"/>
        <v>17.712615364996267</v>
      </c>
      <c r="AE70">
        <f t="shared" si="11"/>
        <v>17.776783951848323</v>
      </c>
      <c r="AF70">
        <f t="shared" si="11"/>
        <v>17.652753169111598</v>
      </c>
    </row>
    <row r="71" spans="12:32">
      <c r="L71" t="s">
        <v>6</v>
      </c>
      <c r="T71">
        <f t="shared" si="8"/>
        <v>1.2779999999999998</v>
      </c>
      <c r="U71">
        <v>1.4</v>
      </c>
      <c r="V71">
        <f t="shared" si="7"/>
        <v>13.551621638497618</v>
      </c>
      <c r="W71">
        <f t="shared" si="9"/>
        <v>18.218580703465747</v>
      </c>
      <c r="X71">
        <f t="shared" si="10"/>
        <v>4.666959064968129</v>
      </c>
      <c r="Y71">
        <v>1.4</v>
      </c>
      <c r="Z71">
        <f t="shared" si="11"/>
        <v>13.551621638497618</v>
      </c>
      <c r="AA71">
        <f t="shared" si="11"/>
        <v>15.289997501731357</v>
      </c>
      <c r="AB71">
        <f t="shared" si="11"/>
        <v>16.625881339845037</v>
      </c>
      <c r="AC71">
        <f t="shared" si="11"/>
        <v>17.559273152838664</v>
      </c>
      <c r="AD71">
        <f t="shared" si="11"/>
        <v>18.090172940712232</v>
      </c>
      <c r="AE71">
        <f t="shared" si="11"/>
        <v>18.218580703465747</v>
      </c>
      <c r="AF71">
        <f t="shared" si="11"/>
        <v>18.131850075422484</v>
      </c>
    </row>
    <row r="72" spans="12:32">
      <c r="L72" t="s">
        <v>19</v>
      </c>
      <c r="S72">
        <v>11.229200000000001</v>
      </c>
      <c r="T72">
        <f t="shared" si="8"/>
        <v>1.375</v>
      </c>
      <c r="U72">
        <v>1.5</v>
      </c>
      <c r="V72">
        <f>($S$72+$S$74*U72+$S$76*(U72)^2+$S$78*(U72)^3+$S$80*(U72)^4)/(1+$S$73*U72+$S$75*(U72)^2+$S$77*(U72)^3+$S$79*(U72)^4)</f>
        <v>13.722322756672277</v>
      </c>
      <c r="W72">
        <f t="shared" si="9"/>
        <v>18.497043167105709</v>
      </c>
      <c r="X72">
        <f t="shared" si="10"/>
        <v>4.7747204104334315</v>
      </c>
      <c r="Y72">
        <v>1.5</v>
      </c>
      <c r="Z72">
        <f t="shared" si="11"/>
        <v>13.722322756672277</v>
      </c>
      <c r="AA72">
        <f t="shared" si="11"/>
        <v>15.465985091419656</v>
      </c>
      <c r="AB72">
        <f t="shared" si="11"/>
        <v>16.815288299836688</v>
      </c>
      <c r="AC72">
        <f t="shared" si="11"/>
        <v>17.770232381923375</v>
      </c>
      <c r="AD72">
        <f t="shared" si="11"/>
        <v>18.330817337679715</v>
      </c>
      <c r="AE72">
        <f t="shared" si="11"/>
        <v>18.497043167105709</v>
      </c>
      <c r="AF72">
        <f t="shared" si="11"/>
        <v>18.432271409444823</v>
      </c>
    </row>
    <row r="73" spans="12:32">
      <c r="L73" t="s">
        <v>20</v>
      </c>
      <c r="S73">
        <v>-3.2549999999999999</v>
      </c>
      <c r="T73">
        <f t="shared" si="8"/>
        <v>1.472</v>
      </c>
      <c r="U73">
        <v>1.6</v>
      </c>
      <c r="V73">
        <f t="shared" ref="V73:V107" si="12">($S$72+$S$74*U73+$S$76*(U73)^2+$S$78*(U73)^3+$S$80*(U73)^4)/(1+$S$73*U73+$S$75*(U73)^2+$S$77*(U73)^3+$S$79*(U73)^4)</f>
        <v>13.839804309565551</v>
      </c>
      <c r="W73">
        <f t="shared" si="9"/>
        <v>18.681025568587806</v>
      </c>
      <c r="X73">
        <f t="shared" si="10"/>
        <v>4.8412212590222552</v>
      </c>
      <c r="Y73">
        <v>1.6</v>
      </c>
      <c r="Z73">
        <f t="shared" si="11"/>
        <v>13.839804309565551</v>
      </c>
      <c r="AA73">
        <f t="shared" si="11"/>
        <v>15.586728990752462</v>
      </c>
      <c r="AB73">
        <f t="shared" si="11"/>
        <v>16.944313457248143</v>
      </c>
      <c r="AC73">
        <f t="shared" si="11"/>
        <v>17.912557709052592</v>
      </c>
      <c r="AD73">
        <f t="shared" si="11"/>
        <v>18.491461746165815</v>
      </c>
      <c r="AE73">
        <f t="shared" si="11"/>
        <v>18.681025568587806</v>
      </c>
      <c r="AF73">
        <f t="shared" si="11"/>
        <v>18.629804899289589</v>
      </c>
    </row>
    <row r="74" spans="12:32">
      <c r="L74" t="s">
        <v>21</v>
      </c>
      <c r="S74">
        <v>-42.299799999999998</v>
      </c>
      <c r="T74">
        <f t="shared" si="8"/>
        <v>1.569</v>
      </c>
      <c r="U74">
        <v>1.7</v>
      </c>
      <c r="V74">
        <f t="shared" si="12"/>
        <v>13.923813378469653</v>
      </c>
      <c r="W74">
        <f t="shared" si="9"/>
        <v>18.807684274454878</v>
      </c>
      <c r="X74">
        <f t="shared" si="10"/>
        <v>4.8838708959852255</v>
      </c>
      <c r="Y74">
        <v>1.7</v>
      </c>
      <c r="Z74">
        <f t="shared" si="11"/>
        <v>13.923813378469653</v>
      </c>
      <c r="AA74">
        <f t="shared" si="11"/>
        <v>15.672830332074826</v>
      </c>
      <c r="AB74">
        <f t="shared" si="11"/>
        <v>17.035725898475935</v>
      </c>
      <c r="AC74">
        <f t="shared" si="11"/>
        <v>18.012500077672982</v>
      </c>
      <c r="AD74">
        <f t="shared" si="11"/>
        <v>18.603152869665962</v>
      </c>
      <c r="AE74">
        <f t="shared" si="11"/>
        <v>18.807684274454878</v>
      </c>
      <c r="AF74">
        <f t="shared" si="11"/>
        <v>18.765154456647814</v>
      </c>
    </row>
    <row r="75" spans="12:32">
      <c r="L75" t="s">
        <v>22</v>
      </c>
      <c r="S75">
        <v>3.4157999999999999</v>
      </c>
      <c r="T75">
        <f t="shared" si="8"/>
        <v>1.6659999999999999</v>
      </c>
      <c r="U75">
        <v>1.8</v>
      </c>
      <c r="V75">
        <f t="shared" si="12"/>
        <v>13.986085376679236</v>
      </c>
      <c r="W75">
        <f t="shared" si="9"/>
        <v>18.898159533752647</v>
      </c>
      <c r="X75">
        <f t="shared" si="10"/>
        <v>4.9120741570734108</v>
      </c>
      <c r="Y75">
        <v>1.8</v>
      </c>
      <c r="Z75">
        <f t="shared" si="11"/>
        <v>13.986085376679236</v>
      </c>
      <c r="AA75">
        <f t="shared" si="11"/>
        <v>15.736485903732669</v>
      </c>
      <c r="AB75">
        <f t="shared" si="11"/>
        <v>17.102893582966725</v>
      </c>
      <c r="AC75">
        <f t="shared" si="11"/>
        <v>18.085308414381409</v>
      </c>
      <c r="AD75">
        <f t="shared" si="11"/>
        <v>18.683730397976717</v>
      </c>
      <c r="AE75">
        <f t="shared" si="11"/>
        <v>18.898159533752647</v>
      </c>
      <c r="AF75">
        <f t="shared" si="11"/>
        <v>18.861376783708348</v>
      </c>
    </row>
    <row r="76" spans="12:32">
      <c r="L76" t="s">
        <v>23</v>
      </c>
      <c r="S76">
        <v>46.214500000000001</v>
      </c>
      <c r="T76">
        <f t="shared" si="8"/>
        <v>1.7629999999999999</v>
      </c>
      <c r="U76">
        <v>1.9</v>
      </c>
      <c r="V76">
        <f t="shared" si="12"/>
        <v>14.03388162903153</v>
      </c>
      <c r="W76">
        <f t="shared" si="9"/>
        <v>18.965047575075978</v>
      </c>
      <c r="X76">
        <f t="shared" si="10"/>
        <v>4.9311659460444481</v>
      </c>
      <c r="Y76">
        <v>1.9</v>
      </c>
      <c r="Z76">
        <f t="shared" si="11"/>
        <v>14.03388162903153</v>
      </c>
      <c r="AA76">
        <f t="shared" si="11"/>
        <v>15.785218746084874</v>
      </c>
      <c r="AB76">
        <f t="shared" si="11"/>
        <v>17.15400389921599</v>
      </c>
      <c r="AC76">
        <f t="shared" si="11"/>
        <v>18.140237088424882</v>
      </c>
      <c r="AD76">
        <f t="shared" si="11"/>
        <v>18.743918313711543</v>
      </c>
      <c r="AE76">
        <f t="shared" si="11"/>
        <v>18.965047575075978</v>
      </c>
      <c r="AF76">
        <f t="shared" si="11"/>
        <v>18.93215521928736</v>
      </c>
    </row>
    <row r="77" spans="12:32">
      <c r="L77" t="s">
        <v>24</v>
      </c>
      <c r="S77">
        <v>-1.0202</v>
      </c>
      <c r="T77">
        <f t="shared" si="8"/>
        <v>1.8599999999999999</v>
      </c>
      <c r="U77">
        <v>2</v>
      </c>
      <c r="V77">
        <f t="shared" si="12"/>
        <v>14.071853347154791</v>
      </c>
      <c r="W77">
        <f t="shared" si="9"/>
        <v>19.016158711165119</v>
      </c>
      <c r="X77">
        <f t="shared" si="10"/>
        <v>4.9443053640103276</v>
      </c>
      <c r="Y77">
        <v>2</v>
      </c>
      <c r="Z77">
        <f t="shared" ref="Z77:AF86" si="13">(Z$64*Z$64*$Z$59+Z$64*$Z$60)*(10-$X77)/(-$X$59)+Z$64+$V77</f>
        <v>14.071853347154791</v>
      </c>
      <c r="AA77">
        <f t="shared" si="13"/>
        <v>15.823835047462756</v>
      </c>
      <c r="AB77">
        <f t="shared" si="13"/>
        <v>17.194256434017774</v>
      </c>
      <c r="AC77">
        <f t="shared" si="13"/>
        <v>18.183117506819837</v>
      </c>
      <c r="AD77">
        <f t="shared" si="13"/>
        <v>18.790418265868954</v>
      </c>
      <c r="AE77">
        <f t="shared" si="13"/>
        <v>19.016158711165119</v>
      </c>
      <c r="AF77">
        <f t="shared" si="13"/>
        <v>18.985943816155846</v>
      </c>
    </row>
    <row r="78" spans="12:32">
      <c r="L78" t="s">
        <v>25</v>
      </c>
      <c r="S78">
        <v>-13.836</v>
      </c>
      <c r="T78">
        <f t="shared" si="8"/>
        <v>1.9569999999999999</v>
      </c>
      <c r="U78">
        <v>2.1</v>
      </c>
      <c r="V78">
        <f t="shared" si="12"/>
        <v>14.103069677081674</v>
      </c>
      <c r="W78">
        <f t="shared" si="9"/>
        <v>19.056504820233538</v>
      </c>
      <c r="X78">
        <f t="shared" si="10"/>
        <v>4.9534351431518644</v>
      </c>
      <c r="Y78">
        <v>2.1</v>
      </c>
      <c r="Z78">
        <f t="shared" si="13"/>
        <v>14.103069677081674</v>
      </c>
      <c r="AA78">
        <f t="shared" si="13"/>
        <v>15.855499258929623</v>
      </c>
      <c r="AB78">
        <f t="shared" si="13"/>
        <v>17.227057564168781</v>
      </c>
      <c r="AC78">
        <f t="shared" si="13"/>
        <v>18.217744592799157</v>
      </c>
      <c r="AD78">
        <f t="shared" si="13"/>
        <v>18.827560344820739</v>
      </c>
      <c r="AE78">
        <f t="shared" si="13"/>
        <v>19.056504820233538</v>
      </c>
      <c r="AF78">
        <f t="shared" si="13"/>
        <v>19.028150329211641</v>
      </c>
    </row>
    <row r="79" spans="12:32">
      <c r="L79" t="s">
        <v>26</v>
      </c>
      <c r="S79">
        <v>9.2170000000000002E-2</v>
      </c>
      <c r="T79">
        <f t="shared" si="8"/>
        <v>2.0539999999999998</v>
      </c>
      <c r="U79">
        <v>2.2000000000000002</v>
      </c>
      <c r="V79">
        <f t="shared" si="12"/>
        <v>14.129607718180996</v>
      </c>
      <c r="W79">
        <f t="shared" si="9"/>
        <v>19.089398654375231</v>
      </c>
      <c r="X79">
        <f t="shared" si="10"/>
        <v>4.9597909361942349</v>
      </c>
      <c r="Y79">
        <v>2.2000000000000002</v>
      </c>
      <c r="Z79">
        <f t="shared" si="13"/>
        <v>14.129607718180996</v>
      </c>
      <c r="AA79">
        <f t="shared" si="13"/>
        <v>15.882349097535926</v>
      </c>
      <c r="AB79">
        <f t="shared" si="13"/>
        <v>17.254698880832812</v>
      </c>
      <c r="AC79">
        <f t="shared" si="13"/>
        <v>18.246657068071663</v>
      </c>
      <c r="AD79">
        <f t="shared" si="13"/>
        <v>18.858223659252467</v>
      </c>
      <c r="AE79">
        <f t="shared" si="13"/>
        <v>19.089398654375231</v>
      </c>
      <c r="AF79">
        <f t="shared" si="13"/>
        <v>19.062339303414845</v>
      </c>
    </row>
    <row r="80" spans="12:32">
      <c r="L80" t="s">
        <v>27</v>
      </c>
      <c r="S80">
        <v>1.2396400000000001</v>
      </c>
      <c r="T80">
        <f t="shared" si="8"/>
        <v>2.1509999999999998</v>
      </c>
      <c r="U80">
        <v>2.2999999999999998</v>
      </c>
      <c r="V80">
        <f t="shared" si="12"/>
        <v>14.152902887779925</v>
      </c>
      <c r="W80">
        <f t="shared" si="9"/>
        <v>19.11708633275164</v>
      </c>
      <c r="X80">
        <f t="shared" si="10"/>
        <v>4.9641834449717148</v>
      </c>
      <c r="Y80">
        <v>2.2999999999999998</v>
      </c>
      <c r="Z80">
        <f t="shared" si="13"/>
        <v>14.152902887779925</v>
      </c>
      <c r="AA80">
        <f t="shared" si="13"/>
        <v>15.905859751383176</v>
      </c>
      <c r="AB80">
        <f t="shared" si="13"/>
        <v>17.278756527681971</v>
      </c>
      <c r="AC80">
        <f t="shared" si="13"/>
        <v>18.271593216676315</v>
      </c>
      <c r="AD80">
        <f t="shared" si="13"/>
        <v>18.884369818366203</v>
      </c>
      <c r="AE80">
        <f t="shared" si="13"/>
        <v>19.11708633275164</v>
      </c>
      <c r="AF80">
        <f t="shared" si="13"/>
        <v>19.090922057205187</v>
      </c>
    </row>
    <row r="81" spans="12:32">
      <c r="T81">
        <f t="shared" si="8"/>
        <v>2.2479999999999998</v>
      </c>
      <c r="U81">
        <v>2.4</v>
      </c>
      <c r="V81">
        <f t="shared" si="12"/>
        <v>14.173962901783634</v>
      </c>
      <c r="W81">
        <f t="shared" si="9"/>
        <v>19.141123907380326</v>
      </c>
      <c r="X81">
        <f t="shared" si="10"/>
        <v>4.9671610055966919</v>
      </c>
      <c r="Y81">
        <v>2.4</v>
      </c>
      <c r="Z81">
        <f t="shared" si="13"/>
        <v>14.173962901783634</v>
      </c>
      <c r="AA81">
        <f t="shared" si="13"/>
        <v>15.927065836219205</v>
      </c>
      <c r="AB81">
        <f t="shared" si="13"/>
        <v>17.30033340399666</v>
      </c>
      <c r="AC81">
        <f t="shared" si="13"/>
        <v>18.293765605115997</v>
      </c>
      <c r="AD81">
        <f t="shared" si="13"/>
        <v>18.90736243957722</v>
      </c>
      <c r="AE81">
        <f t="shared" si="13"/>
        <v>19.141123907380326</v>
      </c>
      <c r="AF81">
        <f t="shared" si="13"/>
        <v>19.115566378785083</v>
      </c>
    </row>
    <row r="82" spans="12:32">
      <c r="L82" t="s">
        <v>7</v>
      </c>
      <c r="T82">
        <f t="shared" si="8"/>
        <v>2.3449999999999998</v>
      </c>
      <c r="U82">
        <v>2.5</v>
      </c>
      <c r="V82">
        <f t="shared" si="12"/>
        <v>14.193501190028819</v>
      </c>
      <c r="W82">
        <f t="shared" si="9"/>
        <v>19.162608141673068</v>
      </c>
      <c r="X82">
        <f t="shared" si="10"/>
        <v>4.9691069516442496</v>
      </c>
      <c r="Y82">
        <v>2.5</v>
      </c>
      <c r="Z82">
        <f t="shared" si="13"/>
        <v>14.193501190028819</v>
      </c>
      <c r="AA82">
        <f t="shared" si="13"/>
        <v>15.946699587158392</v>
      </c>
      <c r="AB82">
        <f t="shared" si="13"/>
        <v>17.320209480887605</v>
      </c>
      <c r="AC82">
        <f t="shared" si="13"/>
        <v>18.314030871216453</v>
      </c>
      <c r="AD82">
        <f t="shared" si="13"/>
        <v>18.92816375814494</v>
      </c>
      <c r="AE82">
        <f t="shared" si="13"/>
        <v>19.162608141673068</v>
      </c>
      <c r="AF82">
        <f t="shared" si="13"/>
        <v>19.137447144661994</v>
      </c>
    </row>
    <row r="83" spans="12:32">
      <c r="L83" t="s">
        <v>28</v>
      </c>
      <c r="T83">
        <f t="shared" si="8"/>
        <v>2.4419999999999997</v>
      </c>
      <c r="U83">
        <v>2.6</v>
      </c>
      <c r="V83">
        <f t="shared" si="12"/>
        <v>14.212020857162738</v>
      </c>
      <c r="W83">
        <f t="shared" si="9"/>
        <v>19.182321231064677</v>
      </c>
      <c r="X83">
        <f t="shared" si="10"/>
        <v>4.9703003739019387</v>
      </c>
      <c r="Y83">
        <v>2.6</v>
      </c>
      <c r="Z83">
        <f t="shared" si="13"/>
        <v>14.212020857162738</v>
      </c>
      <c r="AA83">
        <f t="shared" si="13"/>
        <v>15.96527780026482</v>
      </c>
      <c r="AB83">
        <f t="shared" si="13"/>
        <v>17.338936309206055</v>
      </c>
      <c r="AC83">
        <f t="shared" si="13"/>
        <v>18.33299638398644</v>
      </c>
      <c r="AD83">
        <f t="shared" si="13"/>
        <v>18.947458024605982</v>
      </c>
      <c r="AE83">
        <f t="shared" si="13"/>
        <v>19.182321231064677</v>
      </c>
      <c r="AF83">
        <f t="shared" si="13"/>
        <v>19.157403421483707</v>
      </c>
    </row>
    <row r="84" spans="12:32">
      <c r="L84" t="s">
        <v>8</v>
      </c>
      <c r="T84">
        <f t="shared" si="8"/>
        <v>2.5390000000000001</v>
      </c>
      <c r="U84">
        <v>2.7</v>
      </c>
      <c r="V84">
        <f t="shared" si="12"/>
        <v>14.229866882843618</v>
      </c>
      <c r="W84">
        <f t="shared" si="9"/>
        <v>19.200822912130789</v>
      </c>
      <c r="X84">
        <f t="shared" si="10"/>
        <v>4.9709560292871711</v>
      </c>
      <c r="Y84">
        <v>2.7</v>
      </c>
      <c r="Z84">
        <f t="shared" si="13"/>
        <v>14.229866882843618</v>
      </c>
      <c r="AA84">
        <f t="shared" si="13"/>
        <v>15.983155990573023</v>
      </c>
      <c r="AB84">
        <f t="shared" si="13"/>
        <v>17.356896147366442</v>
      </c>
      <c r="AC84">
        <f t="shared" si="13"/>
        <v>18.351087353223878</v>
      </c>
      <c r="AD84">
        <f t="shared" si="13"/>
        <v>18.965729608145324</v>
      </c>
      <c r="AE84">
        <f t="shared" si="13"/>
        <v>19.200822912130789</v>
      </c>
      <c r="AF84">
        <f t="shared" si="13"/>
        <v>19.176038707522526</v>
      </c>
    </row>
    <row r="85" spans="12:32">
      <c r="L85" t="s">
        <v>29</v>
      </c>
      <c r="T85">
        <f t="shared" si="8"/>
        <v>2.6359999999999997</v>
      </c>
      <c r="U85">
        <v>2.8</v>
      </c>
      <c r="V85">
        <f t="shared" si="12"/>
        <v>14.247256619928784</v>
      </c>
      <c r="W85">
        <f t="shared" si="9"/>
        <v>19.218509154751978</v>
      </c>
      <c r="X85">
        <f t="shared" si="10"/>
        <v>4.9712525348231935</v>
      </c>
      <c r="Y85">
        <v>2.8</v>
      </c>
      <c r="Z85">
        <f t="shared" si="13"/>
        <v>14.247256619928784</v>
      </c>
      <c r="AA85">
        <f t="shared" si="13"/>
        <v>16.000560273394075</v>
      </c>
      <c r="AB85">
        <f t="shared" si="13"/>
        <v>17.37433735360904</v>
      </c>
      <c r="AC85">
        <f t="shared" si="13"/>
        <v>18.36858786057368</v>
      </c>
      <c r="AD85">
        <f t="shared" si="13"/>
        <v>18.983311794287992</v>
      </c>
      <c r="AE85">
        <f t="shared" si="13"/>
        <v>19.218509154751978</v>
      </c>
      <c r="AF85">
        <f t="shared" si="13"/>
        <v>19.1937853700151</v>
      </c>
    </row>
    <row r="86" spans="12:32">
      <c r="L86" t="s">
        <v>9</v>
      </c>
      <c r="T86">
        <f t="shared" si="8"/>
        <v>2.7329999999999997</v>
      </c>
      <c r="U86">
        <v>2.9</v>
      </c>
      <c r="V86">
        <f t="shared" si="12"/>
        <v>14.264294017090185</v>
      </c>
      <c r="W86">
        <f t="shared" si="9"/>
        <v>19.235648583621931</v>
      </c>
      <c r="X86">
        <f t="shared" si="10"/>
        <v>4.9713545665317458</v>
      </c>
      <c r="Y86">
        <v>2.9</v>
      </c>
      <c r="Z86">
        <f t="shared" si="13"/>
        <v>14.264294017090185</v>
      </c>
      <c r="AA86">
        <f t="shared" si="13"/>
        <v>16.017602675946957</v>
      </c>
      <c r="AB86">
        <f t="shared" si="13"/>
        <v>17.39139246202852</v>
      </c>
      <c r="AC86">
        <f t="shared" si="13"/>
        <v>18.385663375334868</v>
      </c>
      <c r="AD86">
        <f t="shared" si="13"/>
        <v>19.000415415866005</v>
      </c>
      <c r="AE86">
        <f t="shared" si="13"/>
        <v>19.235648583621931</v>
      </c>
      <c r="AF86">
        <f t="shared" si="13"/>
        <v>19.210945590209189</v>
      </c>
    </row>
    <row r="87" spans="12:32">
      <c r="L87" t="s">
        <v>30</v>
      </c>
      <c r="T87">
        <f t="shared" si="8"/>
        <v>2.83</v>
      </c>
      <c r="U87">
        <v>3</v>
      </c>
      <c r="V87">
        <f t="shared" si="12"/>
        <v>14.280969871994207</v>
      </c>
      <c r="W87">
        <f t="shared" si="9"/>
        <v>19.252403001167096</v>
      </c>
      <c r="X87">
        <f t="shared" si="10"/>
        <v>4.9714331291728886</v>
      </c>
      <c r="Y87">
        <v>3</v>
      </c>
      <c r="Z87">
        <f t="shared" ref="Z87:AF96" si="14">(Z$64*Z$64*$Z$59+Z$64*$Z$60)*(10-$X87)/(-$X$59)+Z$64+$V87</f>
        <v>14.280969871994207</v>
      </c>
      <c r="AA87">
        <f t="shared" si="14"/>
        <v>16.034282384915372</v>
      </c>
      <c r="AB87">
        <f t="shared" si="14"/>
        <v>17.408081954293245</v>
      </c>
      <c r="AC87">
        <f t="shared" si="14"/>
        <v>18.402368580127824</v>
      </c>
      <c r="AD87">
        <f t="shared" si="14"/>
        <v>19.017142262419107</v>
      </c>
      <c r="AE87">
        <f t="shared" si="14"/>
        <v>19.252403001167096</v>
      </c>
      <c r="AF87">
        <f t="shared" si="14"/>
        <v>19.227716016712353</v>
      </c>
    </row>
    <row r="88" spans="12:32">
      <c r="L88" t="s">
        <v>10</v>
      </c>
      <c r="T88">
        <f t="shared" si="8"/>
        <v>2.927</v>
      </c>
      <c r="U88">
        <v>3.1</v>
      </c>
      <c r="V88">
        <f t="shared" si="12"/>
        <v>14.297147923893109</v>
      </c>
      <c r="W88">
        <f t="shared" si="9"/>
        <v>19.268835338058064</v>
      </c>
      <c r="X88">
        <f t="shared" si="10"/>
        <v>4.9716874141649559</v>
      </c>
      <c r="Y88">
        <v>3.1</v>
      </c>
      <c r="Z88">
        <f t="shared" si="14"/>
        <v>14.297147923893109</v>
      </c>
      <c r="AA88">
        <f t="shared" si="14"/>
        <v>16.050472911327851</v>
      </c>
      <c r="AB88">
        <f t="shared" si="14"/>
        <v>17.424304146461715</v>
      </c>
      <c r="AC88">
        <f t="shared" si="14"/>
        <v>18.418641629294708</v>
      </c>
      <c r="AD88">
        <f t="shared" si="14"/>
        <v>19.033485359826823</v>
      </c>
      <c r="AE88">
        <f t="shared" si="14"/>
        <v>19.268835338058064</v>
      </c>
      <c r="AF88">
        <f t="shared" si="14"/>
        <v>19.244200170060857</v>
      </c>
    </row>
    <row r="89" spans="12:32">
      <c r="L89" t="s">
        <v>31</v>
      </c>
      <c r="T89">
        <f t="shared" si="8"/>
        <v>3.024</v>
      </c>
      <c r="U89">
        <v>3.2</v>
      </c>
      <c r="V89">
        <f t="shared" si="12"/>
        <v>14.312534073185125</v>
      </c>
      <c r="W89">
        <f t="shared" si="9"/>
        <v>19.284906164971147</v>
      </c>
      <c r="X89">
        <f t="shared" si="10"/>
        <v>4.9723720917860224</v>
      </c>
      <c r="Y89">
        <v>3.2</v>
      </c>
      <c r="Z89">
        <f t="shared" si="14"/>
        <v>14.312534073185125</v>
      </c>
      <c r="AA89">
        <f t="shared" si="14"/>
        <v>16.065892648997259</v>
      </c>
      <c r="AB89">
        <f t="shared" si="14"/>
        <v>17.439809146081927</v>
      </c>
      <c r="AC89">
        <f t="shared" si="14"/>
        <v>18.434283564439134</v>
      </c>
      <c r="AD89">
        <f t="shared" si="14"/>
        <v>19.049315904068873</v>
      </c>
      <c r="AE89">
        <f t="shared" si="14"/>
        <v>19.284906164971147</v>
      </c>
      <c r="AF89">
        <f t="shared" si="14"/>
        <v>19.260410515899487</v>
      </c>
    </row>
    <row r="90" spans="12:32">
      <c r="L90" t="s">
        <v>11</v>
      </c>
      <c r="T90">
        <f t="shared" si="8"/>
        <v>3.1209999999999996</v>
      </c>
      <c r="U90">
        <v>3.3</v>
      </c>
      <c r="V90">
        <f t="shared" si="12"/>
        <v>14.326622831678966</v>
      </c>
      <c r="W90">
        <f t="shared" si="9"/>
        <v>19.300457997466083</v>
      </c>
      <c r="X90">
        <f t="shared" si="10"/>
        <v>4.9738351657871167</v>
      </c>
      <c r="Y90">
        <v>3.3</v>
      </c>
      <c r="Z90">
        <f t="shared" si="14"/>
        <v>14.326622831678966</v>
      </c>
      <c r="AA90">
        <f t="shared" si="14"/>
        <v>16.080053181827211</v>
      </c>
      <c r="AB90">
        <f t="shared" si="14"/>
        <v>17.454151873480043</v>
      </c>
      <c r="AC90">
        <f t="shared" si="14"/>
        <v>18.448918906637466</v>
      </c>
      <c r="AD90">
        <f t="shared" si="14"/>
        <v>19.06435428129948</v>
      </c>
      <c r="AE90">
        <f t="shared" si="14"/>
        <v>19.300457997466083</v>
      </c>
      <c r="AF90">
        <f t="shared" si="14"/>
        <v>19.276260483613605</v>
      </c>
    </row>
    <row r="91" spans="12:32">
      <c r="L91" t="s">
        <v>12</v>
      </c>
      <c r="T91">
        <f t="shared" si="8"/>
        <v>3.218</v>
      </c>
      <c r="U91">
        <v>3.4</v>
      </c>
      <c r="V91">
        <f t="shared" si="12"/>
        <v>14.338610410880044</v>
      </c>
      <c r="W91">
        <f t="shared" si="9"/>
        <v>19.31518456059684</v>
      </c>
      <c r="X91">
        <f t="shared" si="10"/>
        <v>4.9765741497167966</v>
      </c>
      <c r="Y91">
        <v>3.4</v>
      </c>
      <c r="Z91">
        <f t="shared" si="14"/>
        <v>14.338610410880044</v>
      </c>
      <c r="AA91">
        <f t="shared" si="14"/>
        <v>16.092175127952327</v>
      </c>
      <c r="AB91">
        <f t="shared" si="14"/>
        <v>17.466614901460151</v>
      </c>
      <c r="AC91">
        <f t="shared" si="14"/>
        <v>18.461929731403508</v>
      </c>
      <c r="AD91">
        <f t="shared" si="14"/>
        <v>19.078119617782406</v>
      </c>
      <c r="AE91">
        <f t="shared" si="14"/>
        <v>19.31518456059684</v>
      </c>
      <c r="AF91">
        <f t="shared" si="14"/>
        <v>19.291545178167382</v>
      </c>
    </row>
    <row r="92" spans="12:32">
      <c r="L92" t="s">
        <v>16</v>
      </c>
      <c r="T92">
        <f t="shared" si="8"/>
        <v>3.3149999999999999</v>
      </c>
      <c r="U92">
        <v>3.5</v>
      </c>
      <c r="V92">
        <f t="shared" si="12"/>
        <v>14.347256280167988</v>
      </c>
      <c r="W92">
        <f t="shared" si="9"/>
        <v>19.328579455961417</v>
      </c>
      <c r="X92">
        <f t="shared" si="10"/>
        <v>4.9813231757934293</v>
      </c>
      <c r="Y92">
        <v>3.5</v>
      </c>
      <c r="Z92">
        <f t="shared" si="14"/>
        <v>14.347256280167988</v>
      </c>
      <c r="AA92">
        <f t="shared" si="14"/>
        <v>16.101053971234457</v>
      </c>
      <c r="AB92">
        <f t="shared" si="14"/>
        <v>17.476085134347031</v>
      </c>
      <c r="AC92">
        <f t="shared" si="14"/>
        <v>18.472349769505719</v>
      </c>
      <c r="AD92">
        <f t="shared" si="14"/>
        <v>19.089847876710515</v>
      </c>
      <c r="AE92">
        <f t="shared" si="14"/>
        <v>19.328579455961417</v>
      </c>
      <c r="AF92">
        <f t="shared" si="14"/>
        <v>19.30590779760416</v>
      </c>
    </row>
    <row r="93" spans="12:32">
      <c r="L93" t="s">
        <v>12</v>
      </c>
      <c r="T93">
        <f t="shared" si="8"/>
        <v>3.4119999999999999</v>
      </c>
      <c r="U93">
        <v>3.6</v>
      </c>
      <c r="V93">
        <f t="shared" si="12"/>
        <v>14.350662161436842</v>
      </c>
      <c r="W93">
        <f t="shared" si="9"/>
        <v>19.339854594401061</v>
      </c>
      <c r="X93">
        <f t="shared" si="10"/>
        <v>4.9891924329642183</v>
      </c>
      <c r="Y93">
        <v>3.6</v>
      </c>
      <c r="Z93">
        <f t="shared" si="14"/>
        <v>14.350662161436842</v>
      </c>
      <c r="AA93">
        <f t="shared" si="14"/>
        <v>16.104845896345722</v>
      </c>
      <c r="AB93">
        <f t="shared" si="14"/>
        <v>17.480857007096585</v>
      </c>
      <c r="AC93">
        <f t="shared" si="14"/>
        <v>18.478695493689429</v>
      </c>
      <c r="AD93">
        <f t="shared" si="14"/>
        <v>19.098361356124254</v>
      </c>
      <c r="AE93">
        <f t="shared" si="14"/>
        <v>19.339854594401061</v>
      </c>
      <c r="AF93">
        <f t="shared" si="14"/>
        <v>19.318786479480206</v>
      </c>
    </row>
    <row r="94" spans="12:32">
      <c r="T94">
        <f t="shared" si="8"/>
        <v>3.5089999999999999</v>
      </c>
      <c r="U94">
        <v>3.7</v>
      </c>
      <c r="V94">
        <f t="shared" si="12"/>
        <v>14.345914814264066</v>
      </c>
      <c r="W94">
        <f t="shared" si="9"/>
        <v>19.347812185310488</v>
      </c>
      <c r="X94">
        <f t="shared" si="10"/>
        <v>5.0018973710464216</v>
      </c>
      <c r="Y94">
        <v>3.7</v>
      </c>
      <c r="Z94">
        <f t="shared" si="14"/>
        <v>14.345914814264066</v>
      </c>
      <c r="AA94">
        <f t="shared" si="14"/>
        <v>16.100721818054417</v>
      </c>
      <c r="AB94">
        <f t="shared" si="14"/>
        <v>17.478315057054239</v>
      </c>
      <c r="AC94">
        <f t="shared" si="14"/>
        <v>18.478694531263521</v>
      </c>
      <c r="AD94">
        <f t="shared" si="14"/>
        <v>19.101860240682271</v>
      </c>
      <c r="AE94">
        <f t="shared" si="14"/>
        <v>19.347812185310488</v>
      </c>
      <c r="AF94">
        <f t="shared" si="14"/>
        <v>19.329332995828146</v>
      </c>
    </row>
    <row r="95" spans="12:32">
      <c r="L95" t="s">
        <v>32</v>
      </c>
      <c r="T95">
        <f t="shared" si="8"/>
        <v>3.6059999999999999</v>
      </c>
      <c r="U95">
        <v>3.8</v>
      </c>
      <c r="V95">
        <f t="shared" si="12"/>
        <v>14.328498134133815</v>
      </c>
      <c r="W95">
        <f t="shared" si="9"/>
        <v>19.350643011692988</v>
      </c>
      <c r="X95">
        <f t="shared" si="10"/>
        <v>5.0221448775591728</v>
      </c>
      <c r="Y95">
        <v>3.8</v>
      </c>
      <c r="Z95">
        <f t="shared" si="14"/>
        <v>14.328498134133815</v>
      </c>
      <c r="AA95">
        <f t="shared" si="14"/>
        <v>16.084298424208221</v>
      </c>
      <c r="AB95">
        <f t="shared" si="14"/>
        <v>17.464413057001341</v>
      </c>
      <c r="AC95">
        <f t="shared" si="14"/>
        <v>18.468842032513177</v>
      </c>
      <c r="AD95">
        <f t="shared" si="14"/>
        <v>19.097585350743724</v>
      </c>
      <c r="AE95">
        <f t="shared" si="14"/>
        <v>19.350643011692988</v>
      </c>
      <c r="AF95">
        <f t="shared" si="14"/>
        <v>19.336289720687134</v>
      </c>
    </row>
    <row r="96" spans="12:32">
      <c r="L96" t="s">
        <v>33</v>
      </c>
      <c r="T96">
        <f t="shared" si="8"/>
        <v>3.7029999999999998</v>
      </c>
      <c r="U96">
        <v>3.9</v>
      </c>
      <c r="V96">
        <f t="shared" si="12"/>
        <v>14.291304662341407</v>
      </c>
      <c r="W96">
        <f t="shared" si="9"/>
        <v>19.345604523504111</v>
      </c>
      <c r="X96">
        <f t="shared" si="10"/>
        <v>5.0542998611627041</v>
      </c>
      <c r="Y96">
        <v>3.9</v>
      </c>
      <c r="Z96">
        <f t="shared" si="14"/>
        <v>14.291304662341407</v>
      </c>
      <c r="AA96">
        <f t="shared" si="14"/>
        <v>16.048682386365879</v>
      </c>
      <c r="AB96">
        <f t="shared" si="14"/>
        <v>17.432801234494384</v>
      </c>
      <c r="AC96">
        <f t="shared" si="14"/>
        <v>18.443661206726926</v>
      </c>
      <c r="AD96">
        <f t="shared" si="14"/>
        <v>19.0812623030635</v>
      </c>
      <c r="AE96">
        <f t="shared" si="14"/>
        <v>19.345604523504111</v>
      </c>
      <c r="AF96">
        <f t="shared" si="14"/>
        <v>19.337803555263427</v>
      </c>
    </row>
    <row r="97" spans="12:32">
      <c r="L97" t="s">
        <v>13</v>
      </c>
      <c r="T97">
        <f t="shared" si="8"/>
        <v>3.8</v>
      </c>
      <c r="U97">
        <v>4</v>
      </c>
      <c r="V97">
        <f t="shared" si="12"/>
        <v>14.222934838378585</v>
      </c>
      <c r="W97">
        <f t="shared" si="9"/>
        <v>19.328498134133817</v>
      </c>
      <c r="X97">
        <f t="shared" si="10"/>
        <v>5.1055632957552319</v>
      </c>
      <c r="Y97">
        <v>4</v>
      </c>
      <c r="Z97">
        <f t="shared" ref="Z97:AF107" si="15">(Z$64*Z$64*$Z$59+Z$64*$Z$60)*(10-$X97)/(-$X$59)+Z$64+$V97</f>
        <v>14.222934838378585</v>
      </c>
      <c r="AA97">
        <f t="shared" si="15"/>
        <v>15.982827403745235</v>
      </c>
      <c r="AB97">
        <f t="shared" si="15"/>
        <v>17.373330016004083</v>
      </c>
      <c r="AC97">
        <f t="shared" si="15"/>
        <v>18.39444267515513</v>
      </c>
      <c r="AD97">
        <f t="shared" si="15"/>
        <v>19.046165381198374</v>
      </c>
      <c r="AE97">
        <f t="shared" si="15"/>
        <v>19.328498134133817</v>
      </c>
      <c r="AF97">
        <f t="shared" si="15"/>
        <v>19.331143278186111</v>
      </c>
    </row>
    <row r="98" spans="12:32">
      <c r="L98" t="s">
        <v>34</v>
      </c>
      <c r="T98">
        <f t="shared" si="8"/>
        <v>3.8969999999999994</v>
      </c>
      <c r="U98">
        <v>4.0999999999999996</v>
      </c>
      <c r="V98">
        <f t="shared" si="12"/>
        <v>14.104704103934631</v>
      </c>
      <c r="W98">
        <f t="shared" si="9"/>
        <v>19.292803072380259</v>
      </c>
      <c r="X98">
        <f t="shared" si="10"/>
        <v>5.1880989684456278</v>
      </c>
      <c r="Y98">
        <v>4.0999999999999996</v>
      </c>
      <c r="Z98">
        <f t="shared" si="15"/>
        <v>14.104704103934631</v>
      </c>
      <c r="AA98">
        <f t="shared" si="15"/>
        <v>15.868645639557295</v>
      </c>
      <c r="AB98">
        <f t="shared" si="15"/>
        <v>17.269426304213191</v>
      </c>
      <c r="AC98">
        <f t="shared" si="15"/>
        <v>18.307046097902315</v>
      </c>
      <c r="AD98">
        <f t="shared" si="15"/>
        <v>18.981505020624674</v>
      </c>
      <c r="AE98">
        <f t="shared" si="15"/>
        <v>19.292803072380259</v>
      </c>
      <c r="AF98">
        <f t="shared" si="15"/>
        <v>19.312266771645515</v>
      </c>
    </row>
    <row r="99" spans="12:32">
      <c r="L99" t="s">
        <v>14</v>
      </c>
      <c r="T99">
        <f t="shared" si="8"/>
        <v>3.9939999999999998</v>
      </c>
      <c r="U99">
        <v>4.2</v>
      </c>
      <c r="V99">
        <f t="shared" si="12"/>
        <v>13.905280086574507</v>
      </c>
      <c r="W99">
        <f t="shared" si="9"/>
        <v>19.228209634130231</v>
      </c>
      <c r="X99">
        <f t="shared" si="10"/>
        <v>5.3229295475557237</v>
      </c>
      <c r="Y99">
        <v>4.2</v>
      </c>
      <c r="Z99">
        <f t="shared" si="15"/>
        <v>13.905280086574507</v>
      </c>
      <c r="AA99">
        <f t="shared" si="15"/>
        <v>15.67583603493075</v>
      </c>
      <c r="AB99">
        <f t="shared" si="15"/>
        <v>17.093406963864442</v>
      </c>
      <c r="AC99">
        <f t="shared" si="15"/>
        <v>18.157992873375587</v>
      </c>
      <c r="AD99">
        <f t="shared" si="15"/>
        <v>18.869593763464184</v>
      </c>
      <c r="AE99">
        <f t="shared" si="15"/>
        <v>19.228209634130231</v>
      </c>
      <c r="AF99">
        <f t="shared" si="15"/>
        <v>19.275148187179798</v>
      </c>
    </row>
    <row r="100" spans="12:32">
      <c r="L100" t="s">
        <v>35</v>
      </c>
      <c r="T100">
        <f t="shared" si="8"/>
        <v>4.0909999999999993</v>
      </c>
      <c r="U100">
        <v>4.3</v>
      </c>
      <c r="V100">
        <f t="shared" si="12"/>
        <v>13.571026954043585</v>
      </c>
      <c r="W100">
        <f t="shared" si="9"/>
        <v>19.118082046252553</v>
      </c>
      <c r="X100">
        <f t="shared" si="10"/>
        <v>5.5470550922089679</v>
      </c>
      <c r="Y100">
        <v>4.3</v>
      </c>
      <c r="Z100">
        <f t="shared" si="15"/>
        <v>13.571026954043585</v>
      </c>
      <c r="AA100">
        <f t="shared" si="15"/>
        <v>15.352577877473429</v>
      </c>
      <c r="AB100">
        <f t="shared" si="15"/>
        <v>16.798058848409248</v>
      </c>
      <c r="AC100">
        <f t="shared" si="15"/>
        <v>17.907469866851041</v>
      </c>
      <c r="AD100">
        <f t="shared" si="15"/>
        <v>18.68081093279881</v>
      </c>
      <c r="AE100">
        <f t="shared" si="15"/>
        <v>19.118082046252553</v>
      </c>
      <c r="AF100">
        <f t="shared" si="15"/>
        <v>19.210691370794166</v>
      </c>
    </row>
    <row r="101" spans="12:32">
      <c r="L101" t="s">
        <v>36</v>
      </c>
      <c r="T101">
        <f t="shared" si="8"/>
        <v>4.1879999999999997</v>
      </c>
      <c r="U101">
        <v>4.4000000000000004</v>
      </c>
      <c r="V101">
        <f t="shared" si="12"/>
        <v>13.009150832066094</v>
      </c>
      <c r="W101">
        <f t="shared" si="9"/>
        <v>18.934993109446662</v>
      </c>
      <c r="X101">
        <f t="shared" si="10"/>
        <v>5.9258422773805677</v>
      </c>
      <c r="Y101">
        <v>4.4000000000000004</v>
      </c>
      <c r="Z101">
        <f t="shared" si="15"/>
        <v>13.009150832066094</v>
      </c>
      <c r="AA101">
        <f t="shared" si="15"/>
        <v>14.809283999950068</v>
      </c>
      <c r="AB101">
        <f t="shared" si="15"/>
        <v>16.301934811630112</v>
      </c>
      <c r="AC101">
        <f t="shared" si="15"/>
        <v>17.487103267106225</v>
      </c>
      <c r="AD101">
        <f t="shared" si="15"/>
        <v>18.36478936637841</v>
      </c>
      <c r="AE101">
        <f t="shared" si="15"/>
        <v>18.934993109446662</v>
      </c>
      <c r="AF101">
        <f t="shared" si="15"/>
        <v>19.104789097404314</v>
      </c>
    </row>
    <row r="102" spans="12:32">
      <c r="L102" t="s">
        <v>37</v>
      </c>
      <c r="T102">
        <f t="shared" si="8"/>
        <v>4.2850000000000001</v>
      </c>
      <c r="U102">
        <v>4.5</v>
      </c>
      <c r="V102">
        <f t="shared" si="12"/>
        <v>12.062112131919216</v>
      </c>
      <c r="W102">
        <f t="shared" si="9"/>
        <v>18.632818335715246</v>
      </c>
      <c r="X102">
        <f t="shared" si="10"/>
        <v>6.5707062037960302</v>
      </c>
      <c r="Y102">
        <v>4.5</v>
      </c>
      <c r="Z102">
        <f t="shared" si="15"/>
        <v>12.062112131919216</v>
      </c>
      <c r="AA102">
        <f t="shared" si="15"/>
        <v>13.893880528209539</v>
      </c>
      <c r="AB102">
        <f t="shared" si="15"/>
        <v>15.466835346734305</v>
      </c>
      <c r="AC102">
        <f t="shared" si="15"/>
        <v>16.780976587493512</v>
      </c>
      <c r="AD102">
        <f t="shared" si="15"/>
        <v>17.83630425048716</v>
      </c>
      <c r="AE102">
        <f t="shared" si="15"/>
        <v>18.632818335715246</v>
      </c>
      <c r="AF102">
        <f t="shared" si="15"/>
        <v>18.934020286667206</v>
      </c>
    </row>
    <row r="103" spans="12:32">
      <c r="T103">
        <f t="shared" si="8"/>
        <v>4.3819999999999997</v>
      </c>
      <c r="U103">
        <v>4.5999999999999996</v>
      </c>
      <c r="V103">
        <f t="shared" si="12"/>
        <v>10.488764829572322</v>
      </c>
      <c r="W103">
        <f t="shared" si="9"/>
        <v>18.13306746971859</v>
      </c>
      <c r="X103">
        <f t="shared" si="10"/>
        <v>7.6443026401462681</v>
      </c>
      <c r="Y103">
        <v>4.5999999999999996</v>
      </c>
      <c r="Z103">
        <f t="shared" si="15"/>
        <v>10.488764829572322</v>
      </c>
      <c r="AA103">
        <f t="shared" si="15"/>
        <v>12.37320087726776</v>
      </c>
      <c r="AB103">
        <f t="shared" si="15"/>
        <v>14.079849165130106</v>
      </c>
      <c r="AC103">
        <f t="shared" si="15"/>
        <v>15.60870969315936</v>
      </c>
      <c r="AD103">
        <f t="shared" si="15"/>
        <v>16.959782461355523</v>
      </c>
      <c r="AE103">
        <f t="shared" si="15"/>
        <v>18.13306746971859</v>
      </c>
      <c r="AF103">
        <f t="shared" si="15"/>
        <v>18.653039563962714</v>
      </c>
    </row>
    <row r="104" spans="12:32">
      <c r="L104" t="s">
        <v>15</v>
      </c>
      <c r="T104">
        <f t="shared" si="8"/>
        <v>4.4790000000000001</v>
      </c>
      <c r="U104">
        <v>4.7</v>
      </c>
      <c r="V104">
        <f t="shared" si="12"/>
        <v>8.0454747380143861</v>
      </c>
      <c r="W104">
        <f t="shared" si="9"/>
        <v>17.303686794374855</v>
      </c>
      <c r="X104">
        <f t="shared" si="10"/>
        <v>9.2582120563604686</v>
      </c>
      <c r="Y104">
        <v>4.7</v>
      </c>
      <c r="Z104">
        <f t="shared" si="15"/>
        <v>8.0454747380143861</v>
      </c>
      <c r="AA104">
        <f t="shared" si="15"/>
        <v>10.009084687238008</v>
      </c>
      <c r="AB104">
        <f t="shared" si="15"/>
        <v>11.916710867485865</v>
      </c>
      <c r="AC104">
        <f t="shared" si="15"/>
        <v>13.76835327875796</v>
      </c>
      <c r="AD104">
        <f t="shared" si="15"/>
        <v>15.564011921054288</v>
      </c>
      <c r="AE104">
        <f t="shared" si="15"/>
        <v>17.303686794374855</v>
      </c>
      <c r="AF104">
        <f t="shared" si="15"/>
        <v>18.152530317669225</v>
      </c>
    </row>
    <row r="105" spans="12:32">
      <c r="L105" t="s">
        <v>38</v>
      </c>
      <c r="T105">
        <f t="shared" si="8"/>
        <v>4.5759999999999996</v>
      </c>
      <c r="U105">
        <v>4.8</v>
      </c>
      <c r="V105">
        <f t="shared" si="12"/>
        <v>4.9161133611399146</v>
      </c>
      <c r="W105">
        <f t="shared" si="9"/>
        <v>15.938634092701349</v>
      </c>
      <c r="X105">
        <f t="shared" si="10"/>
        <v>11.022520731561436</v>
      </c>
      <c r="Y105">
        <v>4.8</v>
      </c>
      <c r="Z105">
        <f t="shared" si="15"/>
        <v>4.9161133611399146</v>
      </c>
      <c r="AA105">
        <f t="shared" si="15"/>
        <v>6.9662753807042304</v>
      </c>
      <c r="AB105">
        <f t="shared" si="15"/>
        <v>9.0936084636425321</v>
      </c>
      <c r="AC105">
        <f t="shared" si="15"/>
        <v>11.298112609954821</v>
      </c>
      <c r="AD105">
        <f t="shared" si="15"/>
        <v>13.579787819641091</v>
      </c>
      <c r="AE105">
        <f t="shared" si="15"/>
        <v>15.938634092701349</v>
      </c>
      <c r="AF105">
        <f t="shared" si="15"/>
        <v>17.146996377996725</v>
      </c>
    </row>
    <row r="106" spans="12:32">
      <c r="T106">
        <f t="shared" si="8"/>
        <v>4.673</v>
      </c>
      <c r="U106">
        <v>4.9000000000000004</v>
      </c>
      <c r="V106">
        <f t="shared" si="12"/>
        <v>2.3565643432824035</v>
      </c>
      <c r="W106">
        <f t="shared" si="9"/>
        <v>13.795675285083757</v>
      </c>
      <c r="X106">
        <f t="shared" si="10"/>
        <v>11.439110941801353</v>
      </c>
      <c r="Y106">
        <v>4.9000000000000004</v>
      </c>
      <c r="Z106">
        <f t="shared" si="15"/>
        <v>2.3565643432824035</v>
      </c>
      <c r="AA106">
        <f t="shared" si="15"/>
        <v>4.4271631184364537</v>
      </c>
      <c r="AB106">
        <f t="shared" si="15"/>
        <v>6.6063736001936135</v>
      </c>
      <c r="AC106">
        <f t="shared" si="15"/>
        <v>8.8941957885538852</v>
      </c>
      <c r="AD106">
        <f t="shared" si="15"/>
        <v>11.290629683517267</v>
      </c>
      <c r="AE106">
        <f t="shared" si="15"/>
        <v>13.795675285083757</v>
      </c>
      <c r="AF106">
        <f t="shared" si="15"/>
        <v>15.088927475843168</v>
      </c>
    </row>
    <row r="107" spans="12:32">
      <c r="T107">
        <f t="shared" si="8"/>
        <v>4.7699999999999996</v>
      </c>
      <c r="U107">
        <v>5</v>
      </c>
      <c r="V107">
        <f t="shared" si="12"/>
        <v>1.8270807453416662</v>
      </c>
      <c r="W107">
        <f t="shared" si="9"/>
        <v>10.875065325135688</v>
      </c>
      <c r="X107">
        <f>W107-V107</f>
        <v>9.0479845797940222</v>
      </c>
      <c r="Y107">
        <v>5</v>
      </c>
      <c r="Z107">
        <f t="shared" si="15"/>
        <v>1.8270807453416662</v>
      </c>
      <c r="AA107">
        <f t="shared" si="15"/>
        <v>3.7803775200085439</v>
      </c>
      <c r="AB107">
        <f t="shared" si="15"/>
        <v>5.6618243653213849</v>
      </c>
      <c r="AC107">
        <f t="shared" si="15"/>
        <v>7.4714212812801888</v>
      </c>
      <c r="AD107">
        <f t="shared" si="15"/>
        <v>9.2091682678849569</v>
      </c>
      <c r="AE107">
        <f t="shared" si="15"/>
        <v>10.875065325135688</v>
      </c>
      <c r="AF107">
        <f t="shared" si="15"/>
        <v>11.681070130253291</v>
      </c>
    </row>
    <row r="110" spans="12:32">
      <c r="Z110">
        <v>0</v>
      </c>
      <c r="AA110">
        <v>2</v>
      </c>
      <c r="AB110">
        <v>4</v>
      </c>
      <c r="AC110">
        <v>6</v>
      </c>
      <c r="AD110">
        <v>8</v>
      </c>
      <c r="AE110">
        <v>10</v>
      </c>
      <c r="AF110">
        <v>11</v>
      </c>
    </row>
    <row r="111" spans="12:32">
      <c r="Y111">
        <v>1</v>
      </c>
      <c r="Z111">
        <f>Z67-Z$66</f>
        <v>10.944451604588226</v>
      </c>
      <c r="AA111">
        <f t="shared" ref="AA111:AF111" si="16">AA67-AA$66</f>
        <v>10.566076287557093</v>
      </c>
      <c r="AB111">
        <f t="shared" si="16"/>
        <v>9.6055947111812294</v>
      </c>
      <c r="AC111">
        <f t="shared" si="16"/>
        <v>8.0630068754606334</v>
      </c>
      <c r="AD111">
        <f t="shared" si="16"/>
        <v>5.9383127803953037</v>
      </c>
      <c r="AE111">
        <f t="shared" si="16"/>
        <v>3.2315124259852421</v>
      </c>
      <c r="AF111">
        <f t="shared" si="16"/>
        <v>1.6598224015259362</v>
      </c>
    </row>
    <row r="112" spans="12:32">
      <c r="Y112">
        <v>1.1000000000000001</v>
      </c>
      <c r="Z112">
        <f t="shared" ref="Z112:AF112" si="17">Z68-Z$66</f>
        <v>12.188278196884999</v>
      </c>
      <c r="AA112">
        <f t="shared" si="17"/>
        <v>11.870831517092094</v>
      </c>
      <c r="AB112">
        <f t="shared" si="17"/>
        <v>11.065013394982174</v>
      </c>
      <c r="AC112">
        <f t="shared" si="17"/>
        <v>9.7708238305552335</v>
      </c>
      <c r="AD112">
        <f t="shared" si="17"/>
        <v>7.9882628238112776</v>
      </c>
      <c r="AE112">
        <f t="shared" si="17"/>
        <v>5.7173303747503041</v>
      </c>
      <c r="AF112">
        <f t="shared" si="17"/>
        <v>4.3987248593509349</v>
      </c>
    </row>
    <row r="113" spans="25:32">
      <c r="Y113">
        <v>1.2</v>
      </c>
      <c r="Z113">
        <f t="shared" ref="Z113:AF113" si="18">Z69-Z$66</f>
        <v>12.881212012844998</v>
      </c>
      <c r="AA113">
        <f t="shared" si="18"/>
        <v>12.594483961247185</v>
      </c>
      <c r="AB113">
        <f t="shared" si="18"/>
        <v>11.86664311488672</v>
      </c>
      <c r="AC113">
        <f t="shared" si="18"/>
        <v>10.697689473763607</v>
      </c>
      <c r="AD113">
        <f t="shared" si="18"/>
        <v>9.0876230378778438</v>
      </c>
      <c r="AE113">
        <f t="shared" si="18"/>
        <v>7.036443807229432</v>
      </c>
      <c r="AF113">
        <f t="shared" si="18"/>
        <v>5.8454368938692305</v>
      </c>
    </row>
    <row r="114" spans="25:32">
      <c r="Y114">
        <v>1.3</v>
      </c>
      <c r="Z114">
        <f t="shared" ref="Z114:AF114" si="19">Z70-Z$66</f>
        <v>13.292872319914652</v>
      </c>
      <c r="AA114">
        <f t="shared" si="19"/>
        <v>13.022268385836064</v>
      </c>
      <c r="AB114">
        <f t="shared" si="19"/>
        <v>12.335357581990138</v>
      </c>
      <c r="AC114">
        <f t="shared" si="19"/>
        <v>11.232139908376872</v>
      </c>
      <c r="AD114">
        <f t="shared" si="19"/>
        <v>9.7126153649962674</v>
      </c>
      <c r="AE114">
        <f t="shared" si="19"/>
        <v>7.7767839518483228</v>
      </c>
      <c r="AF114">
        <f t="shared" si="19"/>
        <v>6.6527531691115982</v>
      </c>
    </row>
    <row r="115" spans="25:32">
      <c r="Y115">
        <v>1.4</v>
      </c>
      <c r="Z115">
        <f t="shared" ref="Z115:AF115" si="20">Z71-Z$66</f>
        <v>13.551621638497618</v>
      </c>
      <c r="AA115">
        <f t="shared" si="20"/>
        <v>13.289997501731357</v>
      </c>
      <c r="AB115">
        <f t="shared" si="20"/>
        <v>12.625881339845037</v>
      </c>
      <c r="AC115">
        <f t="shared" si="20"/>
        <v>11.559273152838664</v>
      </c>
      <c r="AD115">
        <f t="shared" si="20"/>
        <v>10.090172940712232</v>
      </c>
      <c r="AE115">
        <f t="shared" si="20"/>
        <v>8.2185807034657472</v>
      </c>
      <c r="AF115">
        <f t="shared" si="20"/>
        <v>7.1318500754224843</v>
      </c>
    </row>
    <row r="116" spans="25:32">
      <c r="Y116">
        <v>1.5</v>
      </c>
      <c r="Z116">
        <f t="shared" ref="Z116:AF116" si="21">Z72-Z$66</f>
        <v>13.722322756672277</v>
      </c>
      <c r="AA116">
        <f t="shared" si="21"/>
        <v>13.465985091419656</v>
      </c>
      <c r="AB116">
        <f t="shared" si="21"/>
        <v>12.815288299836688</v>
      </c>
      <c r="AC116">
        <f t="shared" si="21"/>
        <v>11.770232381923375</v>
      </c>
      <c r="AD116">
        <f t="shared" si="21"/>
        <v>10.330817337679715</v>
      </c>
      <c r="AE116">
        <f t="shared" si="21"/>
        <v>8.4970431671057085</v>
      </c>
      <c r="AF116">
        <f t="shared" si="21"/>
        <v>7.432271409444823</v>
      </c>
    </row>
    <row r="117" spans="25:32">
      <c r="Y117">
        <v>1.6</v>
      </c>
      <c r="Z117">
        <f t="shared" ref="Z117:AF117" si="22">Z73-Z$66</f>
        <v>13.839804309565551</v>
      </c>
      <c r="AA117">
        <f t="shared" si="22"/>
        <v>13.586728990752462</v>
      </c>
      <c r="AB117">
        <f t="shared" si="22"/>
        <v>12.944313457248143</v>
      </c>
      <c r="AC117">
        <f t="shared" si="22"/>
        <v>11.912557709052592</v>
      </c>
      <c r="AD117">
        <f t="shared" si="22"/>
        <v>10.491461746165815</v>
      </c>
      <c r="AE117">
        <f t="shared" si="22"/>
        <v>8.6810255685878062</v>
      </c>
      <c r="AF117">
        <f t="shared" si="22"/>
        <v>7.6298048992895886</v>
      </c>
    </row>
    <row r="118" spans="25:32">
      <c r="Y118">
        <v>1.7</v>
      </c>
      <c r="Z118">
        <f t="shared" ref="Z118:AF118" si="23">Z74-Z$66</f>
        <v>13.923813378469653</v>
      </c>
      <c r="AA118">
        <f t="shared" si="23"/>
        <v>13.672830332074826</v>
      </c>
      <c r="AB118">
        <f t="shared" si="23"/>
        <v>13.035725898475935</v>
      </c>
      <c r="AC118">
        <f t="shared" si="23"/>
        <v>12.012500077672982</v>
      </c>
      <c r="AD118">
        <f t="shared" si="23"/>
        <v>10.603152869665962</v>
      </c>
      <c r="AE118">
        <f t="shared" si="23"/>
        <v>8.8076842744548784</v>
      </c>
      <c r="AF118">
        <f t="shared" si="23"/>
        <v>7.7651544566478137</v>
      </c>
    </row>
    <row r="119" spans="25:32">
      <c r="Y119">
        <v>1.8</v>
      </c>
      <c r="Z119">
        <f t="shared" ref="Z119:AF119" si="24">Z75-Z$66</f>
        <v>13.986085376679236</v>
      </c>
      <c r="AA119">
        <f t="shared" si="24"/>
        <v>13.736485903732669</v>
      </c>
      <c r="AB119">
        <f t="shared" si="24"/>
        <v>13.102893582966725</v>
      </c>
      <c r="AC119">
        <f t="shared" si="24"/>
        <v>12.085308414381409</v>
      </c>
      <c r="AD119">
        <f t="shared" si="24"/>
        <v>10.683730397976717</v>
      </c>
      <c r="AE119">
        <f t="shared" si="24"/>
        <v>8.8981595337526471</v>
      </c>
      <c r="AF119">
        <f t="shared" si="24"/>
        <v>7.8613767837083479</v>
      </c>
    </row>
    <row r="120" spans="25:32">
      <c r="Y120">
        <v>1.9</v>
      </c>
      <c r="Z120">
        <f t="shared" ref="Z120:AF120" si="25">Z76-Z$66</f>
        <v>14.03388162903153</v>
      </c>
      <c r="AA120">
        <f t="shared" si="25"/>
        <v>13.785218746084874</v>
      </c>
      <c r="AB120">
        <f t="shared" si="25"/>
        <v>13.15400389921599</v>
      </c>
      <c r="AC120">
        <f t="shared" si="25"/>
        <v>12.140237088424882</v>
      </c>
      <c r="AD120">
        <f t="shared" si="25"/>
        <v>10.743918313711543</v>
      </c>
      <c r="AE120">
        <f t="shared" si="25"/>
        <v>8.9650475750759782</v>
      </c>
      <c r="AF120">
        <f t="shared" si="25"/>
        <v>7.9321552192873597</v>
      </c>
    </row>
    <row r="121" spans="25:32">
      <c r="Y121">
        <v>2</v>
      </c>
      <c r="Z121">
        <f t="shared" ref="Z121:AF121" si="26">Z77-Z$66</f>
        <v>14.071853347154791</v>
      </c>
      <c r="AA121">
        <f t="shared" si="26"/>
        <v>13.823835047462756</v>
      </c>
      <c r="AB121">
        <f t="shared" si="26"/>
        <v>13.194256434017774</v>
      </c>
      <c r="AC121">
        <f t="shared" si="26"/>
        <v>12.183117506819837</v>
      </c>
      <c r="AD121">
        <f t="shared" si="26"/>
        <v>10.790418265868954</v>
      </c>
      <c r="AE121">
        <f t="shared" si="26"/>
        <v>9.0161587111651187</v>
      </c>
      <c r="AF121">
        <f t="shared" si="26"/>
        <v>7.9859438161558458</v>
      </c>
    </row>
    <row r="122" spans="25:32">
      <c r="Y122">
        <v>2.1</v>
      </c>
      <c r="Z122">
        <f t="shared" ref="Z122:AF122" si="27">Z78-Z$66</f>
        <v>14.103069677081674</v>
      </c>
      <c r="AA122">
        <f t="shared" si="27"/>
        <v>13.855499258929623</v>
      </c>
      <c r="AB122">
        <f t="shared" si="27"/>
        <v>13.227057564168781</v>
      </c>
      <c r="AC122">
        <f t="shared" si="27"/>
        <v>12.217744592799157</v>
      </c>
      <c r="AD122">
        <f t="shared" si="27"/>
        <v>10.827560344820739</v>
      </c>
      <c r="AE122">
        <f t="shared" si="27"/>
        <v>9.0565048202335383</v>
      </c>
      <c r="AF122">
        <f t="shared" si="27"/>
        <v>8.0281503292116412</v>
      </c>
    </row>
    <row r="123" spans="25:32">
      <c r="Y123">
        <v>2.2000000000000002</v>
      </c>
      <c r="Z123">
        <f t="shared" ref="Z123:AF123" si="28">Z79-Z$66</f>
        <v>14.129607718180996</v>
      </c>
      <c r="AA123">
        <f t="shared" si="28"/>
        <v>13.882349097535926</v>
      </c>
      <c r="AB123">
        <f t="shared" si="28"/>
        <v>13.254698880832812</v>
      </c>
      <c r="AC123">
        <f t="shared" si="28"/>
        <v>12.246657068071663</v>
      </c>
      <c r="AD123">
        <f t="shared" si="28"/>
        <v>10.858223659252467</v>
      </c>
      <c r="AE123">
        <f t="shared" si="28"/>
        <v>9.0893986543752305</v>
      </c>
      <c r="AF123">
        <f t="shared" si="28"/>
        <v>8.0623393034148449</v>
      </c>
    </row>
    <row r="124" spans="25:32">
      <c r="Y124">
        <v>2.2999999999999998</v>
      </c>
      <c r="Z124">
        <f t="shared" ref="Z124:AF124" si="29">Z80-Z$66</f>
        <v>14.152902887779925</v>
      </c>
      <c r="AA124">
        <f t="shared" si="29"/>
        <v>13.905859751383176</v>
      </c>
      <c r="AB124">
        <f t="shared" si="29"/>
        <v>13.278756527681971</v>
      </c>
      <c r="AC124">
        <f t="shared" si="29"/>
        <v>12.271593216676315</v>
      </c>
      <c r="AD124">
        <f t="shared" si="29"/>
        <v>10.884369818366203</v>
      </c>
      <c r="AE124">
        <f t="shared" si="29"/>
        <v>9.11708633275164</v>
      </c>
      <c r="AF124">
        <f t="shared" si="29"/>
        <v>8.0909220572051872</v>
      </c>
    </row>
    <row r="125" spans="25:32">
      <c r="Y125">
        <v>2.4</v>
      </c>
      <c r="Z125">
        <f t="shared" ref="Z125:AF125" si="30">Z81-Z$66</f>
        <v>14.173962901783634</v>
      </c>
      <c r="AA125">
        <f t="shared" si="30"/>
        <v>13.927065836219205</v>
      </c>
      <c r="AB125">
        <f t="shared" si="30"/>
        <v>13.30033340399666</v>
      </c>
      <c r="AC125">
        <f t="shared" si="30"/>
        <v>12.293765605115997</v>
      </c>
      <c r="AD125">
        <f t="shared" si="30"/>
        <v>10.90736243957722</v>
      </c>
      <c r="AE125">
        <f t="shared" si="30"/>
        <v>9.1411239073803259</v>
      </c>
      <c r="AF125">
        <f t="shared" si="30"/>
        <v>8.1155663787850827</v>
      </c>
    </row>
    <row r="126" spans="25:32">
      <c r="Y126">
        <v>2.5</v>
      </c>
      <c r="Z126">
        <f t="shared" ref="Z126:AF126" si="31">Z82-Z$66</f>
        <v>14.193501190028819</v>
      </c>
      <c r="AA126">
        <f t="shared" si="31"/>
        <v>13.946699587158392</v>
      </c>
      <c r="AB126">
        <f t="shared" si="31"/>
        <v>13.320209480887605</v>
      </c>
      <c r="AC126">
        <f t="shared" si="31"/>
        <v>12.314030871216453</v>
      </c>
      <c r="AD126">
        <f t="shared" si="31"/>
        <v>10.92816375814494</v>
      </c>
      <c r="AE126">
        <f t="shared" si="31"/>
        <v>9.1626081416730685</v>
      </c>
      <c r="AF126">
        <f t="shared" si="31"/>
        <v>8.1374471446619943</v>
      </c>
    </row>
    <row r="127" spans="25:32">
      <c r="Y127">
        <v>2.6</v>
      </c>
      <c r="Z127">
        <f t="shared" ref="Z127:AF127" si="32">Z83-Z$66</f>
        <v>14.212020857162738</v>
      </c>
      <c r="AA127">
        <f t="shared" si="32"/>
        <v>13.96527780026482</v>
      </c>
      <c r="AB127">
        <f t="shared" si="32"/>
        <v>13.338936309206055</v>
      </c>
      <c r="AC127">
        <f t="shared" si="32"/>
        <v>12.33299638398644</v>
      </c>
      <c r="AD127">
        <f t="shared" si="32"/>
        <v>10.947458024605982</v>
      </c>
      <c r="AE127">
        <f t="shared" si="32"/>
        <v>9.1823212310646767</v>
      </c>
      <c r="AF127">
        <f t="shared" si="32"/>
        <v>8.157403421483707</v>
      </c>
    </row>
    <row r="128" spans="25:32">
      <c r="Y128">
        <v>2.7</v>
      </c>
      <c r="Z128">
        <f t="shared" ref="Z128:AF128" si="33">Z84-Z$66</f>
        <v>14.229866882843618</v>
      </c>
      <c r="AA128">
        <f t="shared" si="33"/>
        <v>13.983155990573023</v>
      </c>
      <c r="AB128">
        <f t="shared" si="33"/>
        <v>13.356896147366442</v>
      </c>
      <c r="AC128">
        <f t="shared" si="33"/>
        <v>12.351087353223878</v>
      </c>
      <c r="AD128">
        <f t="shared" si="33"/>
        <v>10.965729608145324</v>
      </c>
      <c r="AE128">
        <f t="shared" si="33"/>
        <v>9.2008229121307892</v>
      </c>
      <c r="AF128">
        <f t="shared" si="33"/>
        <v>8.176038707522526</v>
      </c>
    </row>
    <row r="129" spans="25:32">
      <c r="Y129">
        <v>2.8</v>
      </c>
      <c r="Z129">
        <f t="shared" ref="Z129:AF129" si="34">Z85-Z$66</f>
        <v>14.247256619928784</v>
      </c>
      <c r="AA129">
        <f t="shared" si="34"/>
        <v>14.000560273394075</v>
      </c>
      <c r="AB129">
        <f t="shared" si="34"/>
        <v>13.37433735360904</v>
      </c>
      <c r="AC129">
        <f t="shared" si="34"/>
        <v>12.36858786057368</v>
      </c>
      <c r="AD129">
        <f t="shared" si="34"/>
        <v>10.983311794287992</v>
      </c>
      <c r="AE129">
        <f t="shared" si="34"/>
        <v>9.2185091547519775</v>
      </c>
      <c r="AF129">
        <f t="shared" si="34"/>
        <v>8.1937853700150995</v>
      </c>
    </row>
    <row r="130" spans="25:32">
      <c r="Y130">
        <v>2.9</v>
      </c>
      <c r="Z130">
        <f t="shared" ref="Z130:AF130" si="35">Z86-Z$66</f>
        <v>14.264294017090185</v>
      </c>
      <c r="AA130">
        <f t="shared" si="35"/>
        <v>14.017602675946957</v>
      </c>
      <c r="AB130">
        <f t="shared" si="35"/>
        <v>13.39139246202852</v>
      </c>
      <c r="AC130">
        <f t="shared" si="35"/>
        <v>12.385663375334868</v>
      </c>
      <c r="AD130">
        <f t="shared" si="35"/>
        <v>11.000415415866005</v>
      </c>
      <c r="AE130">
        <f t="shared" si="35"/>
        <v>9.2356485836219306</v>
      </c>
      <c r="AF130">
        <f t="shared" si="35"/>
        <v>8.2109455902091888</v>
      </c>
    </row>
    <row r="131" spans="25:32">
      <c r="Y131">
        <v>3</v>
      </c>
      <c r="Z131">
        <f t="shared" ref="Z131:AF131" si="36">Z87-Z$66</f>
        <v>14.280969871994207</v>
      </c>
      <c r="AA131">
        <f t="shared" si="36"/>
        <v>14.034282384915372</v>
      </c>
      <c r="AB131">
        <f t="shared" si="36"/>
        <v>13.408081954293245</v>
      </c>
      <c r="AC131">
        <f t="shared" si="36"/>
        <v>12.402368580127824</v>
      </c>
      <c r="AD131">
        <f t="shared" si="36"/>
        <v>11.017142262419107</v>
      </c>
      <c r="AE131">
        <f t="shared" si="36"/>
        <v>9.2524030011670959</v>
      </c>
      <c r="AF131">
        <f t="shared" si="36"/>
        <v>8.2277160167123533</v>
      </c>
    </row>
    <row r="132" spans="25:32">
      <c r="Y132">
        <v>3.1</v>
      </c>
      <c r="Z132">
        <f t="shared" ref="Z132:AF132" si="37">Z88-Z$66</f>
        <v>14.297147923893109</v>
      </c>
      <c r="AA132">
        <f t="shared" si="37"/>
        <v>14.050472911327851</v>
      </c>
      <c r="AB132">
        <f t="shared" si="37"/>
        <v>13.424304146461715</v>
      </c>
      <c r="AC132">
        <f t="shared" si="37"/>
        <v>12.418641629294708</v>
      </c>
      <c r="AD132">
        <f t="shared" si="37"/>
        <v>11.033485359826823</v>
      </c>
      <c r="AE132">
        <f t="shared" si="37"/>
        <v>9.2688353380580644</v>
      </c>
      <c r="AF132">
        <f t="shared" si="37"/>
        <v>8.2442001700608571</v>
      </c>
    </row>
    <row r="133" spans="25:32">
      <c r="Y133">
        <v>3.2</v>
      </c>
      <c r="Z133">
        <f t="shared" ref="Z133:AF133" si="38">Z89-Z$66</f>
        <v>14.312534073185125</v>
      </c>
      <c r="AA133">
        <f t="shared" si="38"/>
        <v>14.065892648997259</v>
      </c>
      <c r="AB133">
        <f t="shared" si="38"/>
        <v>13.439809146081927</v>
      </c>
      <c r="AC133">
        <f t="shared" si="38"/>
        <v>12.434283564439134</v>
      </c>
      <c r="AD133">
        <f t="shared" si="38"/>
        <v>11.049315904068873</v>
      </c>
      <c r="AE133">
        <f t="shared" si="38"/>
        <v>9.2849061649711473</v>
      </c>
      <c r="AF133">
        <f t="shared" si="38"/>
        <v>8.2604105158994869</v>
      </c>
    </row>
    <row r="134" spans="25:32">
      <c r="Y134">
        <v>3.3</v>
      </c>
      <c r="Z134">
        <f t="shared" ref="Z134:AF134" si="39">Z90-Z$66</f>
        <v>14.326622831678966</v>
      </c>
      <c r="AA134">
        <f t="shared" si="39"/>
        <v>14.080053181827211</v>
      </c>
      <c r="AB134">
        <f t="shared" si="39"/>
        <v>13.454151873480043</v>
      </c>
      <c r="AC134">
        <f t="shared" si="39"/>
        <v>12.448918906637466</v>
      </c>
      <c r="AD134">
        <f t="shared" si="39"/>
        <v>11.06435428129948</v>
      </c>
      <c r="AE134">
        <f t="shared" si="39"/>
        <v>9.3004579974660828</v>
      </c>
      <c r="AF134">
        <f t="shared" si="39"/>
        <v>8.2762604836136049</v>
      </c>
    </row>
    <row r="135" spans="25:32">
      <c r="Y135">
        <v>3.4</v>
      </c>
      <c r="Z135">
        <f t="shared" ref="Z135:AF135" si="40">Z91-Z$66</f>
        <v>14.338610410880044</v>
      </c>
      <c r="AA135">
        <f t="shared" si="40"/>
        <v>14.092175127952327</v>
      </c>
      <c r="AB135">
        <f t="shared" si="40"/>
        <v>13.466614901460151</v>
      </c>
      <c r="AC135">
        <f t="shared" si="40"/>
        <v>12.461929731403508</v>
      </c>
      <c r="AD135">
        <f t="shared" si="40"/>
        <v>11.078119617782406</v>
      </c>
      <c r="AE135">
        <f t="shared" si="40"/>
        <v>9.3151845605968404</v>
      </c>
      <c r="AF135">
        <f t="shared" si="40"/>
        <v>8.2915451781673823</v>
      </c>
    </row>
    <row r="136" spans="25:32">
      <c r="Y136">
        <v>3.5</v>
      </c>
      <c r="Z136">
        <f t="shared" ref="Z136:AF136" si="41">Z92-Z$66</f>
        <v>14.347256280167988</v>
      </c>
      <c r="AA136">
        <f t="shared" si="41"/>
        <v>14.101053971234457</v>
      </c>
      <c r="AB136">
        <f t="shared" si="41"/>
        <v>13.476085134347031</v>
      </c>
      <c r="AC136">
        <f t="shared" si="41"/>
        <v>12.472349769505719</v>
      </c>
      <c r="AD136">
        <f t="shared" si="41"/>
        <v>11.089847876710515</v>
      </c>
      <c r="AE136">
        <f t="shared" si="41"/>
        <v>9.3285794559614175</v>
      </c>
      <c r="AF136">
        <f t="shared" si="41"/>
        <v>8.30590779760416</v>
      </c>
    </row>
    <row r="137" spans="25:32">
      <c r="Y137">
        <v>3.6</v>
      </c>
      <c r="Z137">
        <f t="shared" ref="Z137:AF137" si="42">Z93-Z$66</f>
        <v>14.350662161436842</v>
      </c>
      <c r="AA137">
        <f t="shared" si="42"/>
        <v>14.104845896345722</v>
      </c>
      <c r="AB137">
        <f t="shared" si="42"/>
        <v>13.480857007096585</v>
      </c>
      <c r="AC137">
        <f t="shared" si="42"/>
        <v>12.478695493689429</v>
      </c>
      <c r="AD137">
        <f t="shared" si="42"/>
        <v>11.098361356124254</v>
      </c>
      <c r="AE137">
        <f t="shared" si="42"/>
        <v>9.3398545944010607</v>
      </c>
      <c r="AF137">
        <f t="shared" si="42"/>
        <v>8.318786479480206</v>
      </c>
    </row>
    <row r="138" spans="25:32">
      <c r="Y138">
        <v>3.7</v>
      </c>
      <c r="Z138">
        <f t="shared" ref="Z138:AF138" si="43">Z94-Z$66</f>
        <v>14.345914814264066</v>
      </c>
      <c r="AA138">
        <f t="shared" si="43"/>
        <v>14.100721818054417</v>
      </c>
      <c r="AB138">
        <f t="shared" si="43"/>
        <v>13.478315057054239</v>
      </c>
      <c r="AC138">
        <f t="shared" si="43"/>
        <v>12.478694531263521</v>
      </c>
      <c r="AD138">
        <f t="shared" si="43"/>
        <v>11.101860240682271</v>
      </c>
      <c r="AE138">
        <f t="shared" si="43"/>
        <v>9.3478121853104881</v>
      </c>
      <c r="AF138">
        <f t="shared" si="43"/>
        <v>8.3293329958281461</v>
      </c>
    </row>
    <row r="139" spans="25:32">
      <c r="Y139">
        <v>3.8</v>
      </c>
      <c r="Z139">
        <f t="shared" ref="Z139:AF139" si="44">Z95-Z$66</f>
        <v>14.328498134133815</v>
      </c>
      <c r="AA139">
        <f t="shared" si="44"/>
        <v>14.084298424208221</v>
      </c>
      <c r="AB139">
        <f t="shared" si="44"/>
        <v>13.464413057001341</v>
      </c>
      <c r="AC139">
        <f t="shared" si="44"/>
        <v>12.468842032513177</v>
      </c>
      <c r="AD139">
        <f t="shared" si="44"/>
        <v>11.097585350743724</v>
      </c>
      <c r="AE139">
        <f t="shared" si="44"/>
        <v>9.3506430116929877</v>
      </c>
      <c r="AF139">
        <f t="shared" si="44"/>
        <v>8.3362897206871338</v>
      </c>
    </row>
    <row r="140" spans="25:32">
      <c r="Y140">
        <v>3.9</v>
      </c>
      <c r="Z140">
        <f t="shared" ref="Z140:AF140" si="45">Z96-Z$66</f>
        <v>14.291304662341407</v>
      </c>
      <c r="AA140">
        <f t="shared" si="45"/>
        <v>14.048682386365879</v>
      </c>
      <c r="AB140">
        <f t="shared" si="45"/>
        <v>13.432801234494384</v>
      </c>
      <c r="AC140">
        <f t="shared" si="45"/>
        <v>12.443661206726926</v>
      </c>
      <c r="AD140">
        <f t="shared" si="45"/>
        <v>11.0812623030635</v>
      </c>
      <c r="AE140">
        <f t="shared" si="45"/>
        <v>9.345604523504111</v>
      </c>
      <c r="AF140">
        <f t="shared" si="45"/>
        <v>8.3378035552634273</v>
      </c>
    </row>
    <row r="141" spans="25:32">
      <c r="Y141">
        <v>4</v>
      </c>
      <c r="Z141">
        <f t="shared" ref="Z141:AF141" si="46">Z97-Z$66</f>
        <v>14.222934838378585</v>
      </c>
      <c r="AA141">
        <f t="shared" si="46"/>
        <v>13.982827403745235</v>
      </c>
      <c r="AB141">
        <f t="shared" si="46"/>
        <v>13.373330016004083</v>
      </c>
      <c r="AC141">
        <f t="shared" si="46"/>
        <v>12.39444267515513</v>
      </c>
      <c r="AD141">
        <f t="shared" si="46"/>
        <v>11.046165381198374</v>
      </c>
      <c r="AE141">
        <f t="shared" si="46"/>
        <v>9.3284981341338167</v>
      </c>
      <c r="AF141">
        <f t="shared" si="46"/>
        <v>8.3311432781861114</v>
      </c>
    </row>
    <row r="142" spans="25:32">
      <c r="Y142">
        <v>4.0999999999999996</v>
      </c>
      <c r="Z142">
        <f t="shared" ref="Z142:AF142" si="47">Z98-Z$66</f>
        <v>14.104704103934631</v>
      </c>
      <c r="AA142">
        <f t="shared" si="47"/>
        <v>13.868645639557295</v>
      </c>
      <c r="AB142">
        <f t="shared" si="47"/>
        <v>13.269426304213191</v>
      </c>
      <c r="AC142">
        <f t="shared" si="47"/>
        <v>12.307046097902315</v>
      </c>
      <c r="AD142">
        <f t="shared" si="47"/>
        <v>10.981505020624674</v>
      </c>
      <c r="AE142">
        <f t="shared" si="47"/>
        <v>9.2928030723802593</v>
      </c>
      <c r="AF142">
        <f t="shared" si="47"/>
        <v>8.3122667716455148</v>
      </c>
    </row>
    <row r="143" spans="25:32">
      <c r="Y143">
        <v>4.2</v>
      </c>
      <c r="Z143">
        <f t="shared" ref="Z143:AF143" si="48">Z99-Z$66</f>
        <v>13.905280086574507</v>
      </c>
      <c r="AA143">
        <f t="shared" si="48"/>
        <v>13.67583603493075</v>
      </c>
      <c r="AB143">
        <f t="shared" si="48"/>
        <v>13.093406963864442</v>
      </c>
      <c r="AC143">
        <f t="shared" si="48"/>
        <v>12.157992873375587</v>
      </c>
      <c r="AD143">
        <f t="shared" si="48"/>
        <v>10.869593763464184</v>
      </c>
      <c r="AE143">
        <f t="shared" si="48"/>
        <v>9.2282096341302307</v>
      </c>
      <c r="AF143">
        <f t="shared" si="48"/>
        <v>8.2751481871797985</v>
      </c>
    </row>
    <row r="144" spans="25:32">
      <c r="Y144">
        <v>4.3</v>
      </c>
      <c r="Z144">
        <f t="shared" ref="Z144:AF144" si="49">Z100-Z$66</f>
        <v>13.571026954043585</v>
      </c>
      <c r="AA144">
        <f t="shared" si="49"/>
        <v>13.352577877473429</v>
      </c>
      <c r="AB144">
        <f t="shared" si="49"/>
        <v>12.798058848409248</v>
      </c>
      <c r="AC144">
        <f t="shared" si="49"/>
        <v>11.907469866851041</v>
      </c>
      <c r="AD144">
        <f t="shared" si="49"/>
        <v>10.68081093279881</v>
      </c>
      <c r="AE144">
        <f t="shared" si="49"/>
        <v>9.1180820462525531</v>
      </c>
      <c r="AF144">
        <f t="shared" si="49"/>
        <v>8.2106913707941658</v>
      </c>
    </row>
    <row r="145" spans="25:32">
      <c r="Y145">
        <v>4.4000000000000004</v>
      </c>
      <c r="Z145">
        <f t="shared" ref="Z145:AF145" si="50">Z101-Z$66</f>
        <v>13.009150832066094</v>
      </c>
      <c r="AA145">
        <f t="shared" si="50"/>
        <v>12.809283999950068</v>
      </c>
      <c r="AB145">
        <f t="shared" si="50"/>
        <v>12.301934811630112</v>
      </c>
      <c r="AC145">
        <f t="shared" si="50"/>
        <v>11.487103267106225</v>
      </c>
      <c r="AD145">
        <f t="shared" si="50"/>
        <v>10.36478936637841</v>
      </c>
      <c r="AE145">
        <f t="shared" si="50"/>
        <v>8.9349931094466619</v>
      </c>
      <c r="AF145">
        <f t="shared" si="50"/>
        <v>8.1047890974043142</v>
      </c>
    </row>
    <row r="146" spans="25:32">
      <c r="Y146">
        <v>4.5</v>
      </c>
      <c r="Z146">
        <f t="shared" ref="Z146:AF146" si="51">Z102-Z$66</f>
        <v>12.062112131919216</v>
      </c>
      <c r="AA146">
        <f t="shared" si="51"/>
        <v>11.893880528209539</v>
      </c>
      <c r="AB146">
        <f t="shared" si="51"/>
        <v>11.466835346734305</v>
      </c>
      <c r="AC146">
        <f t="shared" si="51"/>
        <v>10.780976587493512</v>
      </c>
      <c r="AD146">
        <f t="shared" si="51"/>
        <v>9.8363042504871601</v>
      </c>
      <c r="AE146">
        <f t="shared" si="51"/>
        <v>8.6328183357152461</v>
      </c>
      <c r="AF146">
        <f t="shared" si="51"/>
        <v>7.9340202866672058</v>
      </c>
    </row>
    <row r="147" spans="25:32">
      <c r="Y147">
        <v>4.5999999999999996</v>
      </c>
      <c r="Z147">
        <f t="shared" ref="Z147:AF147" si="52">Z103-Z$66</f>
        <v>10.488764829572322</v>
      </c>
      <c r="AA147">
        <f t="shared" si="52"/>
        <v>10.37320087726776</v>
      </c>
      <c r="AB147">
        <f t="shared" si="52"/>
        <v>10.079849165130106</v>
      </c>
      <c r="AC147">
        <f t="shared" si="52"/>
        <v>9.6087096931593603</v>
      </c>
      <c r="AD147">
        <f t="shared" si="52"/>
        <v>8.9597824613555233</v>
      </c>
      <c r="AE147">
        <f t="shared" si="52"/>
        <v>8.1330674697185898</v>
      </c>
      <c r="AF147">
        <f t="shared" si="52"/>
        <v>7.6530395639627145</v>
      </c>
    </row>
    <row r="148" spans="25:32">
      <c r="Y148">
        <v>4.7</v>
      </c>
      <c r="Z148">
        <f t="shared" ref="Z148:AF148" si="53">Z104-Z$66</f>
        <v>8.0454747380143861</v>
      </c>
      <c r="AA148">
        <f t="shared" si="53"/>
        <v>8.0090846872380084</v>
      </c>
      <c r="AB148">
        <f t="shared" si="53"/>
        <v>7.9167108674858646</v>
      </c>
      <c r="AC148">
        <f t="shared" si="53"/>
        <v>7.7683532787579601</v>
      </c>
      <c r="AD148">
        <f t="shared" si="53"/>
        <v>7.5640119210542878</v>
      </c>
      <c r="AE148">
        <f t="shared" si="53"/>
        <v>7.3036867943748547</v>
      </c>
      <c r="AF148">
        <f t="shared" si="53"/>
        <v>7.1525303176692248</v>
      </c>
    </row>
    <row r="149" spans="25:32">
      <c r="Y149">
        <v>4.8</v>
      </c>
      <c r="Z149">
        <f t="shared" ref="Z149:AF149" si="54">Z105-Z$66</f>
        <v>4.9161133611399146</v>
      </c>
      <c r="AA149">
        <f t="shared" si="54"/>
        <v>4.9662753807042304</v>
      </c>
      <c r="AB149">
        <f t="shared" si="54"/>
        <v>5.0936084636425321</v>
      </c>
      <c r="AC149">
        <f t="shared" si="54"/>
        <v>5.2981126099548206</v>
      </c>
      <c r="AD149">
        <f t="shared" si="54"/>
        <v>5.5797878196410906</v>
      </c>
      <c r="AE149">
        <f t="shared" si="54"/>
        <v>5.9386340927013492</v>
      </c>
      <c r="AF149">
        <f t="shared" si="54"/>
        <v>6.1469963779967252</v>
      </c>
    </row>
    <row r="150" spans="25:32">
      <c r="Y150">
        <v>4.9000000000000004</v>
      </c>
      <c r="Z150">
        <f t="shared" ref="Z150:AF150" si="55">Z106-Z$66</f>
        <v>2.3565643432824035</v>
      </c>
      <c r="AA150">
        <f t="shared" si="55"/>
        <v>2.4271631184364537</v>
      </c>
      <c r="AB150">
        <f t="shared" si="55"/>
        <v>2.6063736001936135</v>
      </c>
      <c r="AC150">
        <f t="shared" si="55"/>
        <v>2.8941957885538852</v>
      </c>
      <c r="AD150">
        <f t="shared" si="55"/>
        <v>3.2906296835172668</v>
      </c>
      <c r="AE150">
        <f t="shared" si="55"/>
        <v>3.7956752850837567</v>
      </c>
      <c r="AF150">
        <f t="shared" si="55"/>
        <v>4.0889274758431675</v>
      </c>
    </row>
    <row r="151" spans="25:32">
      <c r="Y151">
        <v>5</v>
      </c>
      <c r="Z151">
        <f t="shared" ref="Z151:AF151" si="56">Z107-Z$66</f>
        <v>1.8270807453416662</v>
      </c>
      <c r="AA151">
        <f t="shared" si="56"/>
        <v>1.7803775200085439</v>
      </c>
      <c r="AB151">
        <f t="shared" si="56"/>
        <v>1.6618243653213849</v>
      </c>
      <c r="AC151">
        <f t="shared" si="56"/>
        <v>1.4714212812801888</v>
      </c>
      <c r="AD151">
        <f t="shared" si="56"/>
        <v>1.2091682678849569</v>
      </c>
      <c r="AE151">
        <f t="shared" si="56"/>
        <v>0.87506532513568835</v>
      </c>
      <c r="AF151">
        <f t="shared" si="56"/>
        <v>0.68107013025329088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5:J12"/>
  <sheetViews>
    <sheetView workbookViewId="0">
      <selection activeCell="E25" sqref="D25:E26"/>
    </sheetView>
  </sheetViews>
  <sheetFormatPr baseColWidth="10" defaultRowHeight="15"/>
  <sheetData>
    <row r="5" spans="4:10">
      <c r="E5">
        <v>1.7</v>
      </c>
      <c r="F5">
        <v>2</v>
      </c>
      <c r="G5">
        <v>2.5</v>
      </c>
      <c r="H5">
        <v>3.7</v>
      </c>
      <c r="I5">
        <v>4.5</v>
      </c>
      <c r="J5">
        <v>4.5999999999999996</v>
      </c>
    </row>
    <row r="6" spans="4:10">
      <c r="D6">
        <v>0</v>
      </c>
      <c r="E6">
        <v>13.923813378469653</v>
      </c>
      <c r="F6">
        <v>14.071853347154791</v>
      </c>
      <c r="G6">
        <v>14.193501190028819</v>
      </c>
      <c r="H6">
        <v>14.345914814264066</v>
      </c>
      <c r="I6">
        <v>12.062112131919216</v>
      </c>
      <c r="J6">
        <v>10.488764829572322</v>
      </c>
    </row>
    <row r="7" spans="4:10">
      <c r="D7">
        <v>2</v>
      </c>
      <c r="E7">
        <v>15.672830332074826</v>
      </c>
      <c r="F7">
        <v>15.823835047462756</v>
      </c>
      <c r="G7">
        <v>15.946699587158392</v>
      </c>
      <c r="H7">
        <v>16.100721818054417</v>
      </c>
      <c r="I7">
        <v>13.893880528209539</v>
      </c>
      <c r="J7">
        <v>12.37320087726776</v>
      </c>
    </row>
    <row r="8" spans="4:10">
      <c r="D8">
        <v>4</v>
      </c>
      <c r="E8">
        <v>17.035725898475935</v>
      </c>
      <c r="F8">
        <v>17.194256434017774</v>
      </c>
      <c r="G8">
        <v>17.320209480887605</v>
      </c>
      <c r="H8">
        <v>17.478315057054239</v>
      </c>
      <c r="I8">
        <v>15.466835346734305</v>
      </c>
      <c r="J8">
        <v>14.079849165130106</v>
      </c>
    </row>
    <row r="9" spans="4:10">
      <c r="D9">
        <v>6</v>
      </c>
      <c r="E9">
        <v>18.012500077672982</v>
      </c>
      <c r="F9">
        <v>18.183117506819837</v>
      </c>
      <c r="G9">
        <v>18.314030871216453</v>
      </c>
      <c r="H9">
        <v>18.478694531263521</v>
      </c>
      <c r="I9">
        <v>16.780976587493512</v>
      </c>
      <c r="J9">
        <v>15.60870969315936</v>
      </c>
    </row>
    <row r="10" spans="4:10">
      <c r="D10">
        <v>8</v>
      </c>
      <c r="E10">
        <v>18.603152869665962</v>
      </c>
      <c r="F10">
        <v>18.790418265868954</v>
      </c>
      <c r="G10">
        <v>18.92816375814494</v>
      </c>
      <c r="H10">
        <v>19.101860240682271</v>
      </c>
      <c r="I10">
        <v>17.83630425048716</v>
      </c>
      <c r="J10">
        <v>16.959782461355523</v>
      </c>
    </row>
    <row r="11" spans="4:10">
      <c r="D11">
        <v>10</v>
      </c>
      <c r="E11">
        <v>18.807684274454878</v>
      </c>
      <c r="F11">
        <v>19.016158711165119</v>
      </c>
      <c r="G11">
        <v>19.162608141673068</v>
      </c>
      <c r="H11">
        <v>19.347812185310488</v>
      </c>
      <c r="I11">
        <v>18.632818335715246</v>
      </c>
      <c r="J11">
        <v>18.13306746971859</v>
      </c>
    </row>
    <row r="12" spans="4:10">
      <c r="D12">
        <v>11</v>
      </c>
      <c r="E12">
        <v>18.765154456647814</v>
      </c>
      <c r="F12">
        <v>18.985943816155846</v>
      </c>
      <c r="G12">
        <v>19.137447144661994</v>
      </c>
      <c r="H12">
        <v>19.329332995828146</v>
      </c>
      <c r="I12">
        <v>18.934020286667206</v>
      </c>
      <c r="J12">
        <v>18.653039563962714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Simon Schroedle</dc:creator>
  <dc:description>aft-4231-10f gain</dc:description>
  <cp:lastModifiedBy>user1</cp:lastModifiedBy>
  <cp:lastPrinted>2014-09-25T01:32:17Z</cp:lastPrinted>
  <dcterms:created xsi:type="dcterms:W3CDTF">2014-09-24T22:57:30Z</dcterms:created>
  <dcterms:modified xsi:type="dcterms:W3CDTF">2014-09-25T02:12:34Z</dcterms:modified>
</cp:coreProperties>
</file>